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<sst xmlns="http://schemas.openxmlformats.org/spreadsheetml/2006/main" count="569" uniqueCount="332">
  <si>
    <t xml:space="preserve"> </t>
  </si>
  <si>
    <t xml:space="preserve">                                                                                                                        Rady Gminy Chełmża </t>
  </si>
  <si>
    <t xml:space="preserve">                                                                                                                        w sprawie uchwalenia budżetu </t>
  </si>
  <si>
    <t>Dz.</t>
  </si>
  <si>
    <t>Rozdz.</t>
  </si>
  <si>
    <t>§</t>
  </si>
  <si>
    <t>010</t>
  </si>
  <si>
    <t>ROLNICTWO I ŁOWIECTWO</t>
  </si>
  <si>
    <t>01010</t>
  </si>
  <si>
    <t>Infrastruktura wodociągowa i sanitacyjna wsi</t>
  </si>
  <si>
    <t>01036</t>
  </si>
  <si>
    <t>020</t>
  </si>
  <si>
    <t xml:space="preserve">LEŚNICTWO </t>
  </si>
  <si>
    <t>02001</t>
  </si>
  <si>
    <t xml:space="preserve">Gospodarka leśna </t>
  </si>
  <si>
    <t>0750</t>
  </si>
  <si>
    <t xml:space="preserve">Dochody z najmu dzierżawy składników majątkowych </t>
  </si>
  <si>
    <t>TRANSPORT I ŁĄCZNOŚĆ</t>
  </si>
  <si>
    <t>6298</t>
  </si>
  <si>
    <t>6339</t>
  </si>
  <si>
    <t>GOSPODARKA MIESZKANIOWA</t>
  </si>
  <si>
    <t xml:space="preserve">Gospodarka gruntami i nieruchomościami </t>
  </si>
  <si>
    <t>0470</t>
  </si>
  <si>
    <t>Wpływy z opłat za zarząd, użytkowanie i użytkowanie wieczyste nieruchomości</t>
  </si>
  <si>
    <t>0760</t>
  </si>
  <si>
    <t xml:space="preserve">Wpływy z tytułu przekształcenia prawa użytkowania wieczystego przysługującego osobom fizycznym w prawo własności </t>
  </si>
  <si>
    <t>0770</t>
  </si>
  <si>
    <t>0920</t>
  </si>
  <si>
    <t>Pozostałe odsetki (od należności rozłożonej na raty)</t>
  </si>
  <si>
    <t>ADMINISTRACJA PUBLICZNA</t>
  </si>
  <si>
    <t>Urzędy Wojewódzkie</t>
  </si>
  <si>
    <t>Dotacje celowe otrzymane z budżetu państwa na realizację zadań bieżących z zakresu administracji rządowej oraz innych zadań zleconych gminom ustawami</t>
  </si>
  <si>
    <t>0690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</si>
  <si>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</si>
  <si>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</si>
  <si>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(prowadzenie i aktualizacja stałego rejestru wyborców)</t>
  </si>
  <si>
    <t xml:space="preserve">DOCHODY OD OSÓB PRAWNYCH, OD OSÓB FIZYCZNYCH I OD INNYCH JEDNOSTEK NIEPOSIADAJĄCYCH OSOBOWOŚCI PRAWNEJ ORAZ WYDATKI ZWIĄZANE Z ICH POBOREM </t>
  </si>
  <si>
    <t xml:space="preserve">Wpływy z podatku dochodowego od osób fizycznych </t>
  </si>
  <si>
    <t>0350</t>
  </si>
  <si>
    <t>Podatek od działalności gospodarczej osób fizycznych opłacony w formie karty podatkowej</t>
  </si>
  <si>
    <t>0310</t>
  </si>
  <si>
    <t>Podatek od nieruchomości</t>
  </si>
  <si>
    <t>0320</t>
  </si>
  <si>
    <t xml:space="preserve">Podatek rolny </t>
  </si>
  <si>
    <t>0330</t>
  </si>
  <si>
    <t xml:space="preserve">Podatek leśny 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</si>
  <si>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</si>
  <si>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</si>
  <si>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</si>
  <si>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</si>
  <si>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</si>
  <si>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</si>
  <si>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</si>
  <si>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czynności cywilnoprawnych oraz podatków i opłat lokalnych od osób fizycznych</t>
  </si>
  <si>
    <t>0360</t>
  </si>
  <si>
    <t xml:space="preserve">Podatek od spadków i darowizn </t>
  </si>
  <si>
    <t>0370</t>
  </si>
  <si>
    <t>Wpływy z różnych opłat (zwrot za upomnienia)</t>
  </si>
  <si>
    <t xml:space="preserve">Wpływy z innych opłat stanowiących dochody jednostek samorządu terytorialnego na podstawie ustaw </t>
  </si>
  <si>
    <t>0410</t>
  </si>
  <si>
    <t>Wpływy z opłaty skarbowej</t>
  </si>
  <si>
    <t>0460</t>
  </si>
  <si>
    <t>Wpływy z opłaty eksploatacyjnej</t>
  </si>
  <si>
    <t>0480</t>
  </si>
  <si>
    <t xml:space="preserve">Wpływy z opłat za zezwolenia na sprzedaż alkoholu </t>
  </si>
  <si>
    <t>0490</t>
  </si>
  <si>
    <t>Wpływy z innych lokalnych opłat pobieranych przez j.s.t. na podstawie odrębnych ustaw (opłaty za wydawanie zaświadczenia o wpisie o działalności gospodarczej)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</si>
  <si>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</si>
  <si>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</si>
  <si>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</si>
  <si>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</si>
  <si>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</si>
  <si>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</si>
  <si>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</si>
  <si>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</si>
  <si>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 xml:space="preserve">Część wyrównawcza subwencji ogólnej dla gmin </t>
  </si>
  <si>
    <t xml:space="preserve">Różne rozliczenia finansowe </t>
  </si>
  <si>
    <t>Pozostałe odsetki (z rachunków bankowych )</t>
  </si>
  <si>
    <t xml:space="preserve">Gimnazja </t>
  </si>
  <si>
    <t xml:space="preserve">Pozostała działalność </t>
  </si>
  <si>
    <t>POMOC SPOŁECZNA</t>
  </si>
  <si>
    <t xml:space="preserve">Świadczenia rodzinne, zaliczka alimentacyjna oraz składki na ubezpieczenia emerytalne i rentowe z ubezpieczenia społecznego </t>
  </si>
  <si>
    <t>Dotacje celowe otrzymane z budżetu państwa na realizację zadań bieżących z zakresu administracji rządowej oraz innych zadań zleconych gminie ustawami</t>
  </si>
  <si>
    <t xml:space="preserve">Składki na ubezpieczenie zdrowotne opłacane za osoby pobierające niektóre świadczenia z pomocy społecznej oraz niektóre świadczenia rodzinne </t>
  </si>
  <si>
    <t xml:space="preserve">Zasiłki i pomoc w naturze oraz składki na ubezpieczenia emerytalne i rentowe </t>
  </si>
  <si>
    <t xml:space="preserve">Dotacje celowe otrzymane z budżetu państwa na realizację własnych zadań bieżących gmin </t>
  </si>
  <si>
    <t>Ośrodki pomocy społecznej</t>
  </si>
  <si>
    <t xml:space="preserve">Dotacje celowe otrzymane z budżetu państwa na realizację własnych zadań bieżących gmin Program "Posiłek dla potrzebujących" </t>
  </si>
  <si>
    <t>EDUKACYJNA OPIEKA WYCHOWAWCZA</t>
  </si>
  <si>
    <t xml:space="preserve">Pomoc materialna dla uczniów </t>
  </si>
  <si>
    <t>0960</t>
  </si>
  <si>
    <t xml:space="preserve">Otrzymane spadki, zapisy i darowizny w postaci pieniężnej </t>
  </si>
  <si>
    <t>OGÓŁEM :</t>
  </si>
  <si>
    <t xml:space="preserve">                                                                                                                        Załącznik nr 2</t>
  </si>
  <si>
    <t>Treść</t>
  </si>
  <si>
    <t>01008</t>
  </si>
  <si>
    <t xml:space="preserve">Melioracje wodne </t>
  </si>
  <si>
    <t xml:space="preserve">Zakup usług pozostałych </t>
  </si>
  <si>
    <t>01022</t>
  </si>
  <si>
    <t>Zwalczanie chorób zakaźnych zwierząt</t>
  </si>
  <si>
    <t>01030</t>
  </si>
  <si>
    <t xml:space="preserve">Izby Rolnicze </t>
  </si>
  <si>
    <t xml:space="preserve">Wpłaty gmin na rzecz izb rolniczych w wysokości 2% uzyskanych wpływów z podatku rolnego </t>
  </si>
  <si>
    <t>Restrukturyzacja i modernizacja sektora żywnościowego oraz rozwój obszarów wiejskich</t>
  </si>
  <si>
    <t xml:space="preserve">Wynagrodzenia bezosobowe </t>
  </si>
  <si>
    <t>01095</t>
  </si>
  <si>
    <t xml:space="preserve">Nagrody o charakterze szczególnym niezaliczone do wynagrodzeń </t>
  </si>
  <si>
    <t>Zakup materiałów i wyposażenia</t>
  </si>
  <si>
    <t>Drogi publiczne gminne</t>
  </si>
  <si>
    <t xml:space="preserve">Zakup usług remontowych </t>
  </si>
  <si>
    <t>Zakup usług pozostałych</t>
  </si>
  <si>
    <t xml:space="preserve">Różne opłaty i składki </t>
  </si>
  <si>
    <t xml:space="preserve">TURYSTYKA </t>
  </si>
  <si>
    <t xml:space="preserve">Zadania w zakresie upowszechniania turystyki </t>
  </si>
  <si>
    <t>Zakup energii</t>
  </si>
  <si>
    <t>Zakup usług remontowych</t>
  </si>
  <si>
    <t>Różne opłaty i składki (ubezpieczenia budynków komunalnych)</t>
  </si>
  <si>
    <t>DZIAŁALNOŚĆ USŁUGOWA</t>
  </si>
  <si>
    <t>Plany zagospodarowania przestrzennego</t>
  </si>
  <si>
    <t>Cmentarze</t>
  </si>
  <si>
    <t xml:space="preserve">Zakup materiałów i wyposażenia </t>
  </si>
  <si>
    <t>Wynagrodzenia osobowe pracowników</t>
  </si>
  <si>
    <t>Dodatkowe wynagrodzenia roczne</t>
  </si>
  <si>
    <t>Składki na ubezpieczenia społeczne</t>
  </si>
  <si>
    <t>Składki na Fundusz Pracy</t>
  </si>
  <si>
    <t>Odpisy na zakładowy fundusz świadczeń socjalnych</t>
  </si>
  <si>
    <t>Rady Gmin</t>
  </si>
  <si>
    <t>Różne wydatki na rzecz osób fizycznych</t>
  </si>
  <si>
    <t>Podróże służbowe krajowe</t>
  </si>
  <si>
    <t>Urzędy Gmin</t>
  </si>
  <si>
    <t>Wydatki osobowe niezaliczone do wynagrodzeń</t>
  </si>
  <si>
    <t>Składka na PFRON</t>
  </si>
  <si>
    <t>Zakup materiałów i wyposażenia (w tym: fundusz reprezentacyjny dla p.Wójta w wys.5.000)</t>
  </si>
  <si>
    <t>Zakup usług zdrowotnych</t>
  </si>
  <si>
    <t xml:space="preserve">Opłaty za usługi internetowe </t>
  </si>
  <si>
    <t xml:space="preserve">Zakup materiałów i wyposażenie </t>
  </si>
  <si>
    <t>Wydatki osobowe nie zaliczone do wynagrodzeń (pracownicy budowlani)</t>
  </si>
  <si>
    <t xml:space="preserve">Różne wydatki na rzecz osób fizycznych </t>
  </si>
  <si>
    <t xml:space="preserve">Dodatkowe wynagrodzenia roczne (pracownicy budowlani) </t>
  </si>
  <si>
    <t>Składki na ubezpieczenia społeczne (pracownicy budowlani)</t>
  </si>
  <si>
    <t>Składki na Fundusz Pracy (pracownicy budowlani)</t>
  </si>
  <si>
    <t>Podróże służbowe krajowe (pracownicy budowlani)</t>
  </si>
  <si>
    <t>Odpisy na zakładowy fundusz świadczeń socjalnych (pracownicy budowlani)</t>
  </si>
  <si>
    <t xml:space="preserve">Zakup energii </t>
  </si>
  <si>
    <t>Zakup usług zdrowotnych (pracownicy budowlani)</t>
  </si>
  <si>
    <t>BEZPIECZEŃSTWO PUBLICZNE I OCHRONA PRZECIWPOŻAROWA</t>
  </si>
  <si>
    <t xml:space="preserve">Komendy Powiatowe Policji </t>
  </si>
  <si>
    <t xml:space="preserve">Wpłaty jednostek na fundusz celowy </t>
  </si>
  <si>
    <t>Ochotnicze Straże Pożarne</t>
  </si>
  <si>
    <t>3040</t>
  </si>
  <si>
    <t>4170</t>
  </si>
  <si>
    <t>Różne opłaty i składki</t>
  </si>
  <si>
    <t>Obrona cywilna</t>
  </si>
  <si>
    <t xml:space="preserve">Pobór podatków, opłat  i niepodatkowych należności budżetowych </t>
  </si>
  <si>
    <t>3030</t>
  </si>
  <si>
    <t>4210</t>
  </si>
  <si>
    <t>4300</t>
  </si>
  <si>
    <t>4430</t>
  </si>
  <si>
    <t>OBSŁUGA DŁUGU PUBLICZNEGO</t>
  </si>
  <si>
    <t>Obsługa papierów wartościowych, kredytów i pożyczek j.s.t.</t>
  </si>
  <si>
    <t>Odsetki i dyskonto od krajowych skarbowych papierów wartościowych oraz pożyczek i kredytów</t>
  </si>
  <si>
    <t>Rezerwy ogólne i celowe</t>
  </si>
  <si>
    <t>OŚWIATA  I  WYCHOWANIE</t>
  </si>
  <si>
    <t>Szkoły podstawowe</t>
  </si>
  <si>
    <t>Wynagrodzenia osobowe pracowników (w tym nagrody organu prowadzącego)</t>
  </si>
  <si>
    <t>Dodatkowe wynagrodzenie roczne</t>
  </si>
  <si>
    <t xml:space="preserve">Zakup pomocy naukowych </t>
  </si>
  <si>
    <t xml:space="preserve">Krajowe podróże służbowe </t>
  </si>
  <si>
    <t xml:space="preserve">Oddziały przedszkolne w szkołach podstawowych </t>
  </si>
  <si>
    <t xml:space="preserve">Dowożenie uczniów do szkół </t>
  </si>
  <si>
    <t>Zakup usług remontowych (remont autobusów)</t>
  </si>
  <si>
    <t xml:space="preserve">Zespoły Ekonomiczno - Administracyjne Szkół </t>
  </si>
  <si>
    <t xml:space="preserve">Podróże służbowe krajowe </t>
  </si>
  <si>
    <t>Dokształcanie i doskonalenie nauczycieli</t>
  </si>
  <si>
    <t>OCHRONA  ZDROWIA</t>
  </si>
  <si>
    <t xml:space="preserve">Przeciwdziałanie alkoholizmowi </t>
  </si>
  <si>
    <t xml:space="preserve">Świadczenia społeczne </t>
  </si>
  <si>
    <t>Odpis na zakładowy fundusz świadczeń socjalnych</t>
  </si>
  <si>
    <t xml:space="preserve">Składki na ubezpieczenia zdrowotne opłacane za osoby pobierające niektóre świadczenia z pomocy społecznej oraz niektóre świadczenia rodzinne </t>
  </si>
  <si>
    <t>Zakup świadczeń zdrowotnych dla osób nie objętych obowiązkiem ubezpieczenia zdrowotnego</t>
  </si>
  <si>
    <t xml:space="preserve">Dodatki mieszkaniowe </t>
  </si>
  <si>
    <t>Świadczenia społeczne</t>
  </si>
  <si>
    <t xml:space="preserve">Ośrodki pomocy społecznej </t>
  </si>
  <si>
    <t>Wydatki osobowe nie zaliczone do wynagrodzeń</t>
  </si>
  <si>
    <t>EDUKACYJNA  OPIEKA  WYCHOWAWCZA</t>
  </si>
  <si>
    <t xml:space="preserve">Świetlice szkolne </t>
  </si>
  <si>
    <t xml:space="preserve">Odpisy na zakładowy fundusz świadczeń socjalnych </t>
  </si>
  <si>
    <t xml:space="preserve">GOSPODARKA KOMUNALNA I OCHRONA ŚRODOWISKA </t>
  </si>
  <si>
    <t xml:space="preserve">Gospodarka ściekowa i ochrona wód </t>
  </si>
  <si>
    <t>Zakup usług pozostałych (zbiórka odpadów komunalnych)</t>
  </si>
  <si>
    <t xml:space="preserve">Oświetlenie ulic, placów i dróg </t>
  </si>
  <si>
    <t>KULTURA I OCHRONA DZIEDZICTWA NARODOWEGO</t>
  </si>
  <si>
    <t xml:space="preserve">Biblioteki </t>
  </si>
  <si>
    <t xml:space="preserve">Ochrona zabytków i opieka nad zabytkami </t>
  </si>
  <si>
    <t>KULTURA FIZYCZNA I SPORT</t>
  </si>
  <si>
    <t xml:space="preserve">Wpływy z podatku rolnego, podatku leśnego, podatku od czynności cywilnoprawnych,podatków i opłat lokalnych od osób prawnych i innych jednostek organizacyjnych </t>
  </si>
  <si>
    <t>ŹRÓDŁO DOCHODÓW</t>
  </si>
  <si>
    <t xml:space="preserve">Dochody z najmu i dzierżawy składników majątkowych Skarbu Państwa lub jednostek samorządu terytorialnego oraz innych umów o podobnym charakterze                                                                                                             - z gruntów 27.000                                                                                                                   - wynajem mieszkań komunalnych - 72.000                                                                                                                                                                                        - wynajem lokali użytkowych 35.000                                                                </t>
  </si>
  <si>
    <t>0870</t>
  </si>
  <si>
    <t xml:space="preserve">Wpływy ze sprzedaży składników majątkowych </t>
  </si>
  <si>
    <t xml:space="preserve">DZIAŁALNOŚĆ USŁUGOWA </t>
  </si>
  <si>
    <t xml:space="preserve">Cmentarze </t>
  </si>
  <si>
    <t>2020</t>
  </si>
  <si>
    <t xml:space="preserve">Wpływy z różnych opłat </t>
  </si>
  <si>
    <t xml:space="preserve">Dotacje celowe przekazane z budżetu państwa na zadania bieżące realizowane przez gminę na podstawie porozumień z organami administracji rządowej </t>
  </si>
  <si>
    <t>Wpłaty z tytułu odpłatnego nabycia prawa własności oraz prawa użytkowania wieczystego nieruchomości</t>
  </si>
  <si>
    <t xml:space="preserve">Opłaty na rzecz budżetów jednostek samorządu terytorialnego (zajęcie pasa drogowego powiatu) </t>
  </si>
  <si>
    <t>Wydatki inwestycyjne jednostek budżetowych - Załącznik Nr 6</t>
  </si>
  <si>
    <t xml:space="preserve">Zakup materiałów i wyposażenia (do remontów mieszkań – 50.000, zakup oleju opałowego – 30.000) </t>
  </si>
  <si>
    <t>Zakup usług obejmujących wykonanie ekspertyz, analiz i opinii</t>
  </si>
  <si>
    <t>Opłaty z tytułu zakupu usług telekomunikacyjnych telefonii komórkowej</t>
  </si>
  <si>
    <t xml:space="preserve">Opłaty z tytułu zakupu usług telekomunikacyjnych telefonii stacjonarnej </t>
  </si>
  <si>
    <t xml:space="preserve">Zakup materiałów papierniczych do sprzętu drukarskiego i urządzeń kserograficznych </t>
  </si>
  <si>
    <t xml:space="preserve">Zakup akcesoriów komputerowych, w tym programów i licencji </t>
  </si>
  <si>
    <t xml:space="preserve">Szkolenie pracowników niebędących członkami korpusu służby cywilnej </t>
  </si>
  <si>
    <t>Opłaty z tytułu zakupu usług telekomunikacycjnych telefonii stacjonarnej</t>
  </si>
  <si>
    <t xml:space="preserve">Opłaty na rzecz budżetów jednostek samorządu terytorialnego (opłata roczna za wył. gruntów) </t>
  </si>
  <si>
    <t>Domy Pomocy Społecznej</t>
  </si>
  <si>
    <t>Zakup usług poprzez jednostki samorządu terytorialnego od innych jednostek samorządu terytorialnego</t>
  </si>
  <si>
    <t xml:space="preserve">Stypendia oraz inne formy pomocy dla uczniów </t>
  </si>
  <si>
    <t xml:space="preserve">Wynagrodzenia osobowe pracowników  </t>
  </si>
  <si>
    <t xml:space="preserve">Składki na ubezpieczenia społeczne </t>
  </si>
  <si>
    <t xml:space="preserve">Składki na Fundusz Pracy </t>
  </si>
  <si>
    <t xml:space="preserve">Przedszkola </t>
  </si>
  <si>
    <t>Składki na PFRON</t>
  </si>
  <si>
    <t xml:space="preserve">                                                                                                                       Gminy na  rok 2008. </t>
  </si>
  <si>
    <t>Plan na 2008 rok</t>
  </si>
  <si>
    <t xml:space="preserve">ROLNICTWO I ŁOWIECTWO </t>
  </si>
  <si>
    <t xml:space="preserve">Restrukturyzacja i modernizacja sektora żywnościowego oraz rozwojów obszarów wiejskich </t>
  </si>
  <si>
    <t xml:space="preserve">Finansowanie programów i projektów ze środków funduszy strukturalnych, Funduszu Spójności oraz z funduszy unijnych finansujących Wspólną Politykę Rolną "Odnowa wsi oraz zachowanie i ochrona dzidzictwa kulturowego" Kończewice etap I cz. II; Kuczwały etap I cz. II </t>
  </si>
  <si>
    <t>Wpływy z różnych opłat (5%)</t>
  </si>
  <si>
    <t xml:space="preserve">Opłata od posiadania psów </t>
  </si>
  <si>
    <t>Subwencje ogólne z budżetu państwa (w tym : kwota podstawowa - 2.470.392, kwota uzupełniająca - 868.779)</t>
  </si>
  <si>
    <t xml:space="preserve">OŚWIATA I WYCHOWANIE </t>
  </si>
  <si>
    <t>2030</t>
  </si>
  <si>
    <t>Plan na   2008 r</t>
  </si>
  <si>
    <t>Zakup usług pozostałych (transport bezdomnych psów do schroniska)</t>
  </si>
  <si>
    <t>01041</t>
  </si>
  <si>
    <t>Program Rozwoju Obszarów Wiejskich 2007 - 2013</t>
  </si>
  <si>
    <t>Pozostała działalność w tym : (dożynki - 16.000, badanie gleb - 1.500, usługi utylizacyjne - 2.000)</t>
  </si>
  <si>
    <t xml:space="preserve">WYTWARZANIE I ZAOPATRYWANIE W ENERGIĘ ELEKTRYCZNĄ, GAZ I WODĘ </t>
  </si>
  <si>
    <t xml:space="preserve">Pozostała działalność  </t>
  </si>
  <si>
    <t xml:space="preserve">"Budowa dróg ułatwiających dostępność do podstawowych usług oraz ważnych gospodarczo rejonów  Gminy Chełmża" Nowa Chełmża Nr 069 - 1052m; Grodno 796m </t>
  </si>
  <si>
    <t xml:space="preserve">Finansowanie programów i projektów ze środków funduszy strukturalnych, Funduszu Spójności oraz z funduszy unijnych finansujących Wspólną Politykę Rolną Projekt "Zagospodarowanie turyst. rejonu Zalesia i stworzenie Parku Kulturowego nad Jeziorem Grodzieńskim" - etap I - Załącznik Nr 6 </t>
  </si>
  <si>
    <t xml:space="preserve">Współfinansowanie programów i projektów ze środków funduszy strukturalnych, Funduszu Spójności oraz z funduszy unijnych finansujących Wspólną Politykę Rolną Projekt "Zagospodarowanie turyst. rejonu Zalesia i stworzenie Parku Kulturowego nad Jeziorem Grodzieńskim" - etap I - Załącznik Nr 6 </t>
  </si>
  <si>
    <t>Wydatki inwestycyjne jednostek budżetowych "Ekologiczna ścieżka dydaktyczna Zalesie - Grodno" - Załącznik Nr 6</t>
  </si>
  <si>
    <t xml:space="preserve">Wydatki inwestycyjne jednostek budżetowych "Zagospodarowanie turyst. rejonu Zalesia i stworzenie Parku Kulturowego nad Jeziorem Grodzieńskim" - etap II - Załącznik Nr 6 </t>
  </si>
  <si>
    <t xml:space="preserve">Podatek od nieruchomości </t>
  </si>
  <si>
    <t xml:space="preserve">Zakup gruntów na cele publiczne ( w miejscowości Dźwierzno) </t>
  </si>
  <si>
    <t xml:space="preserve">Zakup usług obejmujących wykonanie ekspertyz, analiz i opinii, zmiana studium zob.z 2007r. </t>
  </si>
  <si>
    <t xml:space="preserve">INFORMATYKA </t>
  </si>
  <si>
    <r>
      <t xml:space="preserve">Promocja jednostek samorządu terytorialnego </t>
    </r>
    <r>
      <rPr>
        <sz val="12"/>
        <rFont val="Times New Roman"/>
        <family val="1"/>
      </rPr>
      <t>(w tym: przygotowanie materiałów do wydania monografii o Gminie Chełmża - 10.000)</t>
    </r>
  </si>
  <si>
    <t xml:space="preserve">Opłaty z tytułu zakupu usług telekomunikacyjnych telefonii komórkowej </t>
  </si>
  <si>
    <t>4360</t>
  </si>
  <si>
    <t>Różne opłaty i składki (opł. kom. 5%)</t>
  </si>
  <si>
    <t>Rezerwy (ogólna 100.000; celowa 150.000)</t>
  </si>
  <si>
    <t xml:space="preserve">Zakup usług remontowych (okna SP Grzywna 24.000) </t>
  </si>
  <si>
    <t xml:space="preserve">Stołówki szkolne </t>
  </si>
  <si>
    <t xml:space="preserve">Wynagrodzenia osobowe </t>
  </si>
  <si>
    <t xml:space="preserve">Dodatkowe wynagrodzenia roczne  </t>
  </si>
  <si>
    <t>Składki na ubezpieczenia społeczne (od planowanych etatów - 8.100; od świadczeń rodzinnych - 35.000)</t>
  </si>
  <si>
    <t xml:space="preserve">Opłaty czynszowe za pomieszczenia biurowe </t>
  </si>
  <si>
    <t>Świadczenia społeczne (zadanie dotowane 225.000; zadania własne 30.000)</t>
  </si>
  <si>
    <t>Świadczenia społeczne (środki wł.- dożywianie 30.000)</t>
  </si>
  <si>
    <r>
      <t xml:space="preserve">Gospodarka odpadami </t>
    </r>
    <r>
      <rPr>
        <sz val="12"/>
        <rFont val="Times New Roman"/>
        <family val="1"/>
      </rPr>
      <t>(selektywna zbiórka odpadów 23.000; i likwidacja dzikich wysypisk 7.000)</t>
    </r>
  </si>
  <si>
    <t>Wydatki inwestycyjne jednostek budżetowych "wykonanie oświetlenia Nawra - Izabela" - Załącznik Nr 6</t>
  </si>
  <si>
    <r>
      <t xml:space="preserve">Domy i ośrodki kultury, świetlice i kluby </t>
    </r>
    <r>
      <rPr>
        <sz val="12"/>
        <rFont val="Times New Roman"/>
        <family val="1"/>
      </rPr>
      <t>(Nawra 50.000; Świętosław 10.000)</t>
    </r>
  </si>
  <si>
    <t>Wydatki inwestycyjne jednostek budżetowych "Budowa świetlicy w Dźwierznie" Załącznik Nr 6</t>
  </si>
  <si>
    <t xml:space="preserve">Centra Kultury i Sztuki </t>
  </si>
  <si>
    <t xml:space="preserve">Dotacja podmiotowa z budżetu dla samorządowej instytucji kultury </t>
  </si>
  <si>
    <r>
      <t xml:space="preserve">Pozostała działalność </t>
    </r>
    <r>
      <rPr>
        <sz val="12"/>
        <rFont val="Times New Roman"/>
        <family val="1"/>
      </rPr>
      <t>(Kurenda 14.000)</t>
    </r>
  </si>
  <si>
    <t>Pozostała działalność w tym: sport gminny 16.000</t>
  </si>
  <si>
    <t xml:space="preserve">Programy polityki zdrowotnej </t>
  </si>
  <si>
    <t xml:space="preserve">Zakup usług pozostałych (badanie płuc i jelita grubego) </t>
  </si>
  <si>
    <t>Zakup usług pozostałych (badania stomatologiczne dzieci szkolnych w ramach profilaktyki zdrowia-5.000 i usługi w zakresie odnowy biologicznej -6.000)</t>
  </si>
  <si>
    <t xml:space="preserve">Finansowanie programów i projektów ze środków funduszy strukturalnych, Funduszu Spójności oraz z funduszy unijnych finansujących Wspólną Politykę Rolną Projekt "Zagospodarowanie turyst. rejonu Zalesia i stworzenie Parku Kulturowego nad Jeziorem Grodzieńskim" - etap I </t>
  </si>
  <si>
    <t xml:space="preserve">Współfinansowanie programów i projektów realizowanych ze środków funduszy strukturalnych, Funduszu Spójności oraz z funduszy unijnych finansujących Wspólną Politykę Rolną Projekt "Zagospodarowanie turyst. rejonu Zalesia i stworzenie Parku Kulturowego nad Jeziorem Grodzieńskim" - etap I </t>
  </si>
  <si>
    <t>Wydatki inwestycyjne jednostek budżetowych (alternatywne źródła energii) Załącznik Nr 6</t>
  </si>
  <si>
    <t>Zakup materiałów i wyposażenia (w tym: wiata przystankowa w Dziemionach 3.500)</t>
  </si>
  <si>
    <t xml:space="preserve">Zakup usług pozostałych w tym : (ewid. dróg - 10.000; odśnieżanie - 60.000; koncepcja chodnika Dziemiony i Kuczwały 10.000)  </t>
  </si>
  <si>
    <t xml:space="preserve">"Wybudowanie dróg rowerowych" - 25% udział w projekcie powiatu </t>
  </si>
  <si>
    <t xml:space="preserve">"Przebudowa drogi w Witkowie" </t>
  </si>
  <si>
    <t xml:space="preserve">"Przebudowa drogi w Grzywnie przy Kółku Rolniczym" </t>
  </si>
  <si>
    <t xml:space="preserve">"Rekultywacja drogi Mirakowo - Kuczwały etap I" </t>
  </si>
  <si>
    <t xml:space="preserve">"Budowa ścieżek pieszo - rowerowych" </t>
  </si>
  <si>
    <t xml:space="preserve">"Budowa parkingu w Grzywnie" </t>
  </si>
  <si>
    <t>"Budowa chodnika w Grzywnie"</t>
  </si>
  <si>
    <t xml:space="preserve">"Budowa chodnika w Browinie" </t>
  </si>
  <si>
    <r>
      <t xml:space="preserve">Gospodarka gruntami i nieruchomościami w tym: </t>
    </r>
    <r>
      <rPr>
        <sz val="12"/>
        <rFont val="Times New Roman"/>
        <family val="1"/>
      </rPr>
      <t>remont pałacu Mirakowo 50.000; remont mieszkania Zelgno 50.000; zakup oleju 30.000; wykonanie inwentaryzacji architektoniczno - konstrukcyjna 10.000; utrzymanie Zalesia 14.000; rozgraniczenia i podziały 49.000</t>
    </r>
  </si>
  <si>
    <t>Wydatki inwestycyjne jednostek budżetowych (w tym : koncepcja z 2007r. - 40.000) Załącznik Nr 6</t>
  </si>
  <si>
    <t>Zakup materiałów i wyposażenia w tym : pracownicy budowlani 10.000</t>
  </si>
  <si>
    <t xml:space="preserve">Zakup usług remontowych (pracownicy budowlani 8.900) </t>
  </si>
  <si>
    <t>Zakup materiałów i wyposażenia (w tym : konkursy szkolne 4.500)</t>
  </si>
  <si>
    <t>Wydatki inwestycyjne jednostek budżetowych (projekt - rozbudowa SP Zelgno 130.000; sala gimnastyczna 10.000) Załącznik Nr 6</t>
  </si>
  <si>
    <t xml:space="preserve">Dotacje celowe przekazane gminie na zadania bieżące realizowane na podstawie porozumień między jednostkami samorządu terytorialnego </t>
  </si>
  <si>
    <t>Zakup materiałów i wyposażenia  (w tym: konkursy szkolne 3.500)</t>
  </si>
  <si>
    <t>Wydatki inwestycyjne jednostek budżetowych - "Budowa boiska przy Gimnazjum Pluskowęsy" - Załącznik nr 6</t>
  </si>
  <si>
    <t>Pozostałe podatki na rzecz budżetów jednostek samorządu terytorialnego</t>
  </si>
  <si>
    <t>Dotacje celowe z budżetu na finansowanie lub dofinansowanie kosztów realizacji inwestycji i zakupów inwestycyjnych innych jednostek sektora finansów publicznych (zakup defibrylatora)</t>
  </si>
  <si>
    <t>Wydatki inwestycyjne jednostek budżetowych "Modernizacja obiektu po starej szkole w Grzywnie na potrzeby ośrodka zdrowia" Załącznik nr 6</t>
  </si>
  <si>
    <t xml:space="preserve">Składki na Fundusz Pracy  </t>
  </si>
  <si>
    <t xml:space="preserve">Wydatki na zakupy inwestycyjne jednostek budżetowych "Zakup wozu asenizacyjnego - 8000 litrów" - Załącznik Nr 6 </t>
  </si>
  <si>
    <t xml:space="preserve">Wydatki inwestycyjne jednostek budżetowych "Poprawa jakości wód Jeziora Chełmżyńskiego" Załącznik Nr 6 </t>
  </si>
  <si>
    <t>Wydatki inwestycyjne jednostek budżetowych "Budowa sieci kanalizacji sanitarnej, grawitacyjnej Browina - Osiedle Młodych" - etap II - 184.000; "Budowa sieci kanalizacji sanitarnej Zalesie, Pluskowęsy, Zelgno" - 100.000 - Załącznik Nr 6</t>
  </si>
  <si>
    <t>Współfinansowanie programów i projektów realizowanych ze środków z funduszy strukturalnych, Funduszu Spójności oraz z funduszy unijnych finansujących Wspólną Politykę Rolną "Budowa sieci kanalizacji sanitarnej Głuchowo - Windak - Kończewice" - etap I - Załącznik Nr 6</t>
  </si>
  <si>
    <t>Wydatki na zakupy inwestycyjne jednostek budżetowych (kosiarka rotacyjna) Załącznik Nr 6</t>
  </si>
  <si>
    <t>Wydatki inwestycyjne jednostek budżetowych "Modernizacja SUW Nawra" Załącznik Nr 6</t>
  </si>
  <si>
    <t>Finansowanie programów i projektów ze środków funduszy Strukturalnych, Funduszu Spójności oraz z funduszy unijnych finansujących Wspólną Politykę Rolną "Odnowa wsi oraz zachowanie i ochrona dziedzictwa kulturowego" Sołectwo Kończewice etap I cz. II - 150.556; Sołectwo Kuczwały etap I cz. II - 175.000 - Załącznik Nr 6</t>
  </si>
  <si>
    <t>Współfinansowanie programów i projektów realizowanych ze środków z funduszy strukturalnych, Funduszu Spójności oraz z funduszy unijnych finansujących Wspólną Politykę Rolną "Odnowa wsi oraz zachowanie i ochrona dziedzictwa kulturowego (Sołectwo Kończewice etap I cz. II, Kuczwały etap I cz. II; Grzywna etap I)" - Załącznik Nr 6</t>
  </si>
  <si>
    <t>Współfinansowanie programów i projektów realizowanych ze środków z funduszy strukturalnych, Funduszu Spójności oraz z funduszy unijnych finansujących Wspólną Politykę Rolną "Odnowa i rozwój wsi" - Zelgno II etap, Kończewice II etap, Grzywna II etap, Sławkowo II etap - Załącznik Nr 6</t>
  </si>
  <si>
    <t>Wydatki inwestycyjne jednostek budżetowych "E-Powiat" - Załącznik Nr 6</t>
  </si>
  <si>
    <t>Zakup materiałów i wyposażenia (w tym fundusz reprezentacyjny dla : p. Przewodniczącego Rady 3.000)</t>
  </si>
  <si>
    <t>Różne opłaty i składki w tym : Związek Gmin Wiejskich 2.400</t>
  </si>
  <si>
    <r>
      <t>Pozostała działalność w tym :</t>
    </r>
    <r>
      <rPr>
        <sz val="12"/>
        <rFont val="Times New Roman"/>
        <family val="1"/>
      </rPr>
      <t xml:space="preserve">(Rady Sołeckie 62.000; Grupa budowlana 316.600) </t>
    </r>
  </si>
  <si>
    <t>Wydatki inwestycyjne jednostek budżetowych  - (budowa boiska szkolnego Grzywna) Załącznik Nr 6</t>
  </si>
  <si>
    <r>
      <t xml:space="preserve">Pozostała działalność w tym : </t>
    </r>
    <r>
      <rPr>
        <sz val="12"/>
        <rFont val="Times New Roman"/>
        <family val="1"/>
      </rPr>
      <t>sport szkolny + Koordynator - 14.000, edukacja ekologiczna dzieci i młodzieży z terenu Gminy Chełmża -8.000, ZFŚS 36.000, koszty przygotowania zawodowego 41.500, zakup akcesorii odblaskowych dla uczniów -3.000, usługi pedagoga -20.000)</t>
    </r>
  </si>
  <si>
    <r>
      <t xml:space="preserve">Utrzymanie zieleni w miastach i gminach w tym : </t>
    </r>
    <r>
      <rPr>
        <sz val="12"/>
        <rFont val="Times New Roman"/>
        <family val="1"/>
      </rPr>
      <t>"Mikroodnowa wsi" - 200.000, zadrzewienie - 12.000, obkaszanie terenów Gminy 50.000, nasadzenia - kwiaty 15.000, zakup kosiarki 8.000)</t>
    </r>
  </si>
  <si>
    <t xml:space="preserve">PLAN DOCHODÓW </t>
  </si>
  <si>
    <t xml:space="preserve">BUDŻETOWYCH NA 2008 ROK </t>
  </si>
  <si>
    <t xml:space="preserve">PLAN WYDATKÓW </t>
  </si>
  <si>
    <t xml:space="preserve">"Budowa parkingu w Nawrze (przy budynku komunalnym)" </t>
  </si>
  <si>
    <t xml:space="preserve">Dotacja podmiotowa z budżetu dla publicznej jednostki systemu oświaty prowadzonej przez osobę prawną inną niż jednostka samorządu terytorialnego lub przez osobę fizyczną </t>
  </si>
  <si>
    <t>Wydatki inwestycyjne jednostek budżetowych (Adaptacja zabytkowego zespołu pałacowo - parkowego) - Załącznik Nr 6</t>
  </si>
  <si>
    <r>
      <t xml:space="preserve">"Budowa parkingu w Grzegorzu </t>
    </r>
    <r>
      <rPr>
        <sz val="12"/>
        <rFont val="Times New Roman"/>
        <family val="1"/>
      </rPr>
      <t xml:space="preserve"> - I etap" </t>
    </r>
  </si>
  <si>
    <t xml:space="preserve">                                                                                                                        z dnia 20 grudnia 2007r.</t>
  </si>
  <si>
    <t xml:space="preserve">                                                                                                                        do Uchwały Nr XX/102/07</t>
  </si>
  <si>
    <t xml:space="preserve">                                                                                                                      w sprawie uchwalenia budżetu </t>
  </si>
  <si>
    <t xml:space="preserve">                                                                                                                      Gminy na  rok 2008. </t>
  </si>
  <si>
    <t xml:space="preserve">                                                                                                                      z dnia 20 grudnia 2007r.</t>
  </si>
  <si>
    <t xml:space="preserve">                                                                                                                      Rady Gminy Chełmża </t>
  </si>
  <si>
    <t xml:space="preserve">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</si>
  <si>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do Uchwały Nr XX/102/07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</si>
</sst>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top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right" vertical="top" wrapText="1"/>
    </xf>
    <xf numFmtId="3" fontId="4" fillId="4" borderId="5" xfId="0" applyNumberFormat="1" applyFont="1" applyFill="1" applyBorder="1" applyAlignment="1">
      <alignment horizontal="right" vertical="top" wrapText="1"/>
    </xf>
    <xf numFmtId="3" fontId="5" fillId="0" borderId="5" xfId="0" applyNumberFormat="1" applyFont="1" applyBorder="1" applyAlignment="1">
      <alignment horizontal="right" vertical="top" wrapText="1"/>
    </xf>
    <xf numFmtId="3" fontId="4" fillId="3" borderId="7" xfId="0" applyNumberFormat="1" applyFont="1" applyFill="1" applyBorder="1" applyAlignment="1">
      <alignment horizontal="right" vertical="top" wrapText="1"/>
    </xf>
    <xf numFmtId="49" fontId="4" fillId="4" borderId="8" xfId="0" applyNumberFormat="1" applyFont="1" applyFill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left" vertical="top" wrapText="1"/>
    </xf>
    <xf numFmtId="3" fontId="5" fillId="0" borderId="9" xfId="0" applyNumberFormat="1" applyFont="1" applyBorder="1" applyAlignment="1">
      <alignment horizontal="right" vertical="top" wrapText="1"/>
    </xf>
    <xf numFmtId="0" fontId="4" fillId="3" borderId="2" xfId="0" applyFont="1" applyFill="1" applyBorder="1" applyAlignment="1">
      <alignment/>
    </xf>
    <xf numFmtId="3" fontId="4" fillId="3" borderId="10" xfId="0" applyNumberFormat="1" applyFont="1" applyFill="1" applyBorder="1" applyAlignment="1">
      <alignment horizontal="right" vertical="top"/>
    </xf>
    <xf numFmtId="0" fontId="4" fillId="0" borderId="3" xfId="0" applyFont="1" applyBorder="1" applyAlignment="1">
      <alignment/>
    </xf>
    <xf numFmtId="0" fontId="4" fillId="4" borderId="11" xfId="0" applyFont="1" applyFill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right" vertical="top"/>
    </xf>
    <xf numFmtId="0" fontId="4" fillId="0" borderId="12" xfId="0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right" vertical="top"/>
    </xf>
    <xf numFmtId="0" fontId="4" fillId="3" borderId="2" xfId="0" applyFont="1" applyFill="1" applyBorder="1" applyAlignment="1">
      <alignment vertical="top"/>
    </xf>
    <xf numFmtId="0" fontId="4" fillId="0" borderId="8" xfId="0" applyFont="1" applyBorder="1" applyAlignment="1">
      <alignment/>
    </xf>
    <xf numFmtId="0" fontId="4" fillId="4" borderId="13" xfId="0" applyFont="1" applyFill="1" applyBorder="1" applyAlignment="1">
      <alignment/>
    </xf>
    <xf numFmtId="3" fontId="4" fillId="4" borderId="14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right" vertical="top"/>
    </xf>
    <xf numFmtId="49" fontId="5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right" vertical="top"/>
    </xf>
    <xf numFmtId="0" fontId="4" fillId="3" borderId="16" xfId="0" applyFont="1" applyFill="1" applyBorder="1" applyAlignment="1">
      <alignment horizontal="center" vertical="top" wrapText="1"/>
    </xf>
    <xf numFmtId="3" fontId="4" fillId="3" borderId="17" xfId="0" applyNumberFormat="1" applyFont="1" applyFill="1" applyBorder="1" applyAlignment="1">
      <alignment horizontal="right" vertical="top" wrapText="1"/>
    </xf>
    <xf numFmtId="0" fontId="4" fillId="4" borderId="13" xfId="0" applyFont="1" applyFill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4" fillId="4" borderId="5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3" fontId="5" fillId="0" borderId="9" xfId="0" applyNumberFormat="1" applyFont="1" applyBorder="1" applyAlignment="1">
      <alignment horizontal="right" vertical="top"/>
    </xf>
    <xf numFmtId="3" fontId="4" fillId="3" borderId="22" xfId="0" applyNumberFormat="1" applyFont="1" applyFill="1" applyBorder="1" applyAlignment="1">
      <alignment horizontal="right" vertical="top" wrapText="1"/>
    </xf>
    <xf numFmtId="0" fontId="6" fillId="0" borderId="23" xfId="0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4" fillId="4" borderId="23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3" fontId="4" fillId="4" borderId="5" xfId="0" applyNumberFormat="1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5" fillId="0" borderId="5" xfId="0" applyFont="1" applyBorder="1" applyAlignment="1">
      <alignment/>
    </xf>
    <xf numFmtId="49" fontId="4" fillId="4" borderId="20" xfId="0" applyNumberFormat="1" applyFont="1" applyFill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25" xfId="0" applyFont="1" applyBorder="1" applyAlignment="1">
      <alignment horizontal="right" vertical="top" wrapText="1"/>
    </xf>
    <xf numFmtId="0" fontId="5" fillId="0" borderId="26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3" fontId="5" fillId="0" borderId="16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3" fontId="4" fillId="4" borderId="5" xfId="0" applyNumberFormat="1" applyFont="1" applyFill="1" applyBorder="1" applyAlignment="1">
      <alignment horizontal="right"/>
    </xf>
    <xf numFmtId="49" fontId="5" fillId="0" borderId="9" xfId="0" applyNumberFormat="1" applyFont="1" applyBorder="1" applyAlignment="1">
      <alignment horizontal="center" vertical="top" wrapText="1"/>
    </xf>
    <xf numFmtId="3" fontId="5" fillId="0" borderId="9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3" fontId="4" fillId="3" borderId="2" xfId="0" applyNumberFormat="1" applyFont="1" applyFill="1" applyBorder="1" applyAlignment="1">
      <alignment horizontal="right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3" fontId="4" fillId="4" borderId="15" xfId="0" applyNumberFormat="1" applyFont="1" applyFill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4" fillId="4" borderId="19" xfId="0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4" fillId="3" borderId="2" xfId="0" applyFont="1" applyFill="1" applyBorder="1" applyAlignment="1">
      <alignment horizontal="right" vertical="top" wrapText="1"/>
    </xf>
    <xf numFmtId="3" fontId="4" fillId="3" borderId="27" xfId="0" applyNumberFormat="1" applyFont="1" applyFill="1" applyBorder="1" applyAlignment="1">
      <alignment horizontal="right" vertical="top" wrapText="1"/>
    </xf>
    <xf numFmtId="3" fontId="4" fillId="4" borderId="8" xfId="0" applyNumberFormat="1" applyFont="1" applyFill="1" applyBorder="1" applyAlignment="1">
      <alignment horizontal="right"/>
    </xf>
    <xf numFmtId="0" fontId="2" fillId="0" borderId="28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4" fillId="2" borderId="2" xfId="0" applyFont="1" applyFill="1" applyBorder="1" applyAlignment="1">
      <alignment horizontal="right" vertical="top" wrapText="1"/>
    </xf>
    <xf numFmtId="0" fontId="2" fillId="2" borderId="30" xfId="0" applyFont="1" applyFill="1" applyBorder="1" applyAlignment="1">
      <alignment horizontal="right" vertical="top" wrapText="1"/>
    </xf>
    <xf numFmtId="0" fontId="2" fillId="2" borderId="31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vertical="top" wrapText="1"/>
    </xf>
    <xf numFmtId="3" fontId="4" fillId="2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indent="15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top" wrapText="1"/>
    </xf>
    <xf numFmtId="49" fontId="4" fillId="3" borderId="32" xfId="0" applyNumberFormat="1" applyFont="1" applyFill="1" applyBorder="1" applyAlignment="1">
      <alignment horizontal="center" vertical="top" wrapText="1"/>
    </xf>
    <xf numFmtId="0" fontId="4" fillId="3" borderId="32" xfId="0" applyFont="1" applyFill="1" applyBorder="1" applyAlignment="1">
      <alignment horizontal="center" vertical="top" wrapText="1"/>
    </xf>
    <xf numFmtId="3" fontId="4" fillId="3" borderId="22" xfId="0" applyNumberFormat="1" applyFont="1" applyFill="1" applyBorder="1" applyAlignment="1">
      <alignment horizontal="right" vertical="top" wrapText="1"/>
    </xf>
    <xf numFmtId="49" fontId="4" fillId="4" borderId="26" xfId="0" applyNumberFormat="1" applyFont="1" applyFill="1" applyBorder="1" applyAlignment="1">
      <alignment horizontal="center" vertical="top" wrapText="1"/>
    </xf>
    <xf numFmtId="3" fontId="4" fillId="4" borderId="15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left" vertical="top" wrapText="1"/>
    </xf>
    <xf numFmtId="0" fontId="0" fillId="0" borderId="25" xfId="0" applyBorder="1" applyAlignment="1">
      <alignment/>
    </xf>
    <xf numFmtId="0" fontId="4" fillId="4" borderId="5" xfId="0" applyFont="1" applyFill="1" applyBorder="1" applyAlignment="1">
      <alignment/>
    </xf>
    <xf numFmtId="0" fontId="5" fillId="0" borderId="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5" fillId="0" borderId="5" xfId="0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right" vertical="top" wrapText="1"/>
    </xf>
    <xf numFmtId="49" fontId="4" fillId="4" borderId="5" xfId="0" applyNumberFormat="1" applyFont="1" applyFill="1" applyBorder="1" applyAlignment="1">
      <alignment vertical="top"/>
    </xf>
    <xf numFmtId="0" fontId="4" fillId="4" borderId="5" xfId="0" applyFont="1" applyFill="1" applyBorder="1" applyAlignment="1">
      <alignment horizontal="center" vertical="top"/>
    </xf>
    <xf numFmtId="0" fontId="4" fillId="0" borderId="26" xfId="0" applyFont="1" applyBorder="1" applyAlignment="1">
      <alignment/>
    </xf>
    <xf numFmtId="0" fontId="0" fillId="0" borderId="21" xfId="0" applyBorder="1" applyAlignment="1">
      <alignment/>
    </xf>
    <xf numFmtId="0" fontId="5" fillId="0" borderId="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3" fontId="4" fillId="3" borderId="10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right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right" vertical="top" wrapText="1"/>
    </xf>
    <xf numFmtId="0" fontId="4" fillId="4" borderId="5" xfId="0" applyFont="1" applyFill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4" fillId="4" borderId="15" xfId="0" applyFont="1" applyFill="1" applyBorder="1" applyAlignment="1">
      <alignment vertical="top" wrapText="1"/>
    </xf>
    <xf numFmtId="164" fontId="4" fillId="4" borderId="15" xfId="15" applyNumberFormat="1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164" fontId="5" fillId="0" borderId="5" xfId="15" applyNumberFormat="1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4" fillId="3" borderId="22" xfId="0" applyFont="1" applyFill="1" applyBorder="1" applyAlignment="1">
      <alignment horizontal="center" vertical="top" wrapText="1"/>
    </xf>
    <xf numFmtId="3" fontId="4" fillId="3" borderId="35" xfId="0" applyNumberFormat="1" applyFont="1" applyFill="1" applyBorder="1" applyAlignment="1">
      <alignment horizontal="right" vertical="top" wrapText="1"/>
    </xf>
    <xf numFmtId="0" fontId="5" fillId="0" borderId="23" xfId="0" applyFont="1" applyBorder="1" applyAlignment="1">
      <alignment horizontal="left" vertical="top" wrapText="1"/>
    </xf>
    <xf numFmtId="0" fontId="4" fillId="4" borderId="8" xfId="0" applyFont="1" applyFill="1" applyBorder="1" applyAlignment="1">
      <alignment vertical="top" wrapText="1"/>
    </xf>
    <xf numFmtId="0" fontId="4" fillId="2" borderId="16" xfId="0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2" fillId="0" borderId="0" xfId="0" applyNumberFormat="1" applyFont="1" applyAlignment="1">
      <alignment horizontal="left"/>
    </xf>
    <xf numFmtId="49" fontId="5" fillId="0" borderId="6" xfId="0" applyNumberFormat="1" applyFont="1" applyBorder="1" applyAlignment="1">
      <alignment horizontal="center" vertical="top"/>
    </xf>
    <xf numFmtId="3" fontId="5" fillId="0" borderId="6" xfId="0" applyNumberFormat="1" applyFont="1" applyBorder="1" applyAlignment="1">
      <alignment horizontal="right" vertical="top"/>
    </xf>
    <xf numFmtId="0" fontId="4" fillId="0" borderId="9" xfId="0" applyFont="1" applyBorder="1" applyAlignment="1">
      <alignment/>
    </xf>
    <xf numFmtId="49" fontId="5" fillId="0" borderId="9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49" fontId="5" fillId="0" borderId="26" xfId="0" applyNumberFormat="1" applyFont="1" applyFill="1" applyBorder="1" applyAlignment="1">
      <alignment horizontal="center" vertical="top" wrapText="1"/>
    </xf>
    <xf numFmtId="3" fontId="4" fillId="3" borderId="2" xfId="0" applyNumberFormat="1" applyFont="1" applyFill="1" applyBorder="1" applyAlignment="1">
      <alignment horizontal="right" vertical="top"/>
    </xf>
    <xf numFmtId="0" fontId="4" fillId="4" borderId="8" xfId="0" applyFont="1" applyFill="1" applyBorder="1" applyAlignment="1">
      <alignment/>
    </xf>
    <xf numFmtId="3" fontId="4" fillId="4" borderId="8" xfId="0" applyNumberFormat="1" applyFont="1" applyFill="1" applyBorder="1" applyAlignment="1">
      <alignment horizontal="right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0" fontId="8" fillId="0" borderId="5" xfId="0" applyFont="1" applyFill="1" applyBorder="1" applyAlignment="1">
      <alignment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right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4" fillId="2" borderId="3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3" fontId="4" fillId="2" borderId="37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top" wrapText="1"/>
    </xf>
    <xf numFmtId="3" fontId="4" fillId="3" borderId="2" xfId="0" applyNumberFormat="1" applyFont="1" applyFill="1" applyBorder="1" applyAlignment="1">
      <alignment horizontal="right" vertical="top" wrapText="1"/>
    </xf>
    <xf numFmtId="3" fontId="5" fillId="0" borderId="9" xfId="0" applyNumberFormat="1" applyFont="1" applyFill="1" applyBorder="1" applyAlignment="1">
      <alignment horizontal="righ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vertical="top"/>
    </xf>
    <xf numFmtId="0" fontId="4" fillId="0" borderId="15" xfId="0" applyFont="1" applyBorder="1" applyAlignment="1">
      <alignment/>
    </xf>
    <xf numFmtId="3" fontId="5" fillId="0" borderId="5" xfId="0" applyNumberFormat="1" applyFont="1" applyFill="1" applyBorder="1" applyAlignment="1">
      <alignment horizontal="right" vertical="top" wrapText="1"/>
    </xf>
    <xf numFmtId="49" fontId="4" fillId="4" borderId="5" xfId="0" applyNumberFormat="1" applyFont="1" applyFill="1" applyBorder="1" applyAlignment="1">
      <alignment vertical="top"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3" borderId="2" xfId="0" applyFont="1" applyFill="1" applyBorder="1" applyAlignment="1">
      <alignment vertical="top" wrapText="1"/>
    </xf>
    <xf numFmtId="3" fontId="4" fillId="3" borderId="2" xfId="0" applyNumberFormat="1" applyFont="1" applyFill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3" fontId="4" fillId="4" borderId="8" xfId="0" applyNumberFormat="1" applyFont="1" applyFill="1" applyBorder="1" applyAlignment="1">
      <alignment vertical="top" wrapText="1"/>
    </xf>
    <xf numFmtId="3" fontId="5" fillId="0" borderId="9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horizontal="center"/>
    </xf>
    <xf numFmtId="0" fontId="0" fillId="0" borderId="7" xfId="0" applyBorder="1" applyAlignment="1">
      <alignment/>
    </xf>
    <xf numFmtId="0" fontId="4" fillId="0" borderId="34" xfId="0" applyFont="1" applyBorder="1" applyAlignment="1">
      <alignment horizontal="right" vertical="top" wrapText="1"/>
    </xf>
    <xf numFmtId="0" fontId="4" fillId="4" borderId="19" xfId="0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49" fontId="4" fillId="4" borderId="19" xfId="0" applyNumberFormat="1" applyFont="1" applyFill="1" applyBorder="1" applyAlignment="1">
      <alignment horizontal="center" vertical="top" wrapText="1"/>
    </xf>
    <xf numFmtId="49" fontId="4" fillId="4" borderId="24" xfId="0" applyNumberFormat="1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/>
    </xf>
    <xf numFmtId="0" fontId="4" fillId="4" borderId="39" xfId="0" applyFont="1" applyFill="1" applyBorder="1" applyAlignment="1">
      <alignment horizontal="center" vertical="top"/>
    </xf>
    <xf numFmtId="0" fontId="4" fillId="4" borderId="40" xfId="0" applyFont="1" applyFill="1" applyBorder="1" applyAlignment="1">
      <alignment horizontal="center" vertical="top" wrapText="1"/>
    </xf>
    <xf numFmtId="0" fontId="4" fillId="4" borderId="41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/>
    </xf>
    <xf numFmtId="0" fontId="2" fillId="3" borderId="30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4" fillId="3" borderId="32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 vertical="top"/>
    </xf>
    <xf numFmtId="49" fontId="4" fillId="4" borderId="39" xfId="0" applyNumberFormat="1" applyFont="1" applyFill="1" applyBorder="1" applyAlignment="1">
      <alignment horizontal="center" vertical="top"/>
    </xf>
    <xf numFmtId="0" fontId="4" fillId="4" borderId="19" xfId="0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30" xfId="0" applyBorder="1" applyAlignment="1">
      <alignment/>
    </xf>
    <xf numFmtId="3" fontId="4" fillId="0" borderId="0" xfId="0" applyNumberFormat="1" applyFont="1" applyAlignment="1">
      <alignment horizontal="center"/>
    </xf>
    <xf numFmtId="0" fontId="4" fillId="3" borderId="32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4" borderId="26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49" fontId="4" fillId="4" borderId="39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right" vertical="top" wrapText="1"/>
    </xf>
    <xf numFmtId="0" fontId="4" fillId="3" borderId="32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3" xfId="0" applyBorder="1" applyAlignment="1">
      <alignment/>
    </xf>
    <xf numFmtId="0" fontId="4" fillId="0" borderId="4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3" borderId="27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3" borderId="42" xfId="0" applyFont="1" applyFill="1" applyBorder="1" applyAlignment="1">
      <alignment horizontal="center" vertical="top" wrapText="1"/>
    </xf>
    <xf numFmtId="0" fontId="4" fillId="3" borderId="38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9"/>
  <sheetViews>
    <sheetView tabSelected="1" workbookViewId="0" topLeftCell="A1">
      <selection activeCell="G81" sqref="G81"/>
    </sheetView>
  </sheetViews>
  <sheetFormatPr defaultColWidth="9.00390625" defaultRowHeight="12.75"/>
  <cols>
    <col min="1" max="1" width="4.375" style="0" bestFit="1" customWidth="1"/>
    <col min="2" max="2" width="7.25390625" style="0" bestFit="1" customWidth="1"/>
    <col min="3" max="3" width="5.625" style="0" bestFit="1" customWidth="1"/>
    <col min="4" max="4" width="41.125" style="0" customWidth="1"/>
    <col min="5" max="5" width="20.75390625" style="0" customWidth="1"/>
  </cols>
  <sheetData>
    <row r="1" spans="1:5" ht="15.75">
      <c r="A1" s="1"/>
      <c r="B1" s="1"/>
      <c r="C1" s="2"/>
      <c r="E1" s="3"/>
    </row>
    <row r="2" spans="1:5" ht="12.75">
      <c r="A2" s="302" t="s">
        <v>330</v>
      </c>
      <c r="B2" s="302"/>
      <c r="C2" s="302"/>
      <c r="D2" s="302"/>
      <c r="E2" s="302"/>
    </row>
    <row r="3" spans="1:5" ht="12.75">
      <c r="A3" s="302" t="s">
        <v>331</v>
      </c>
      <c r="B3" s="302"/>
      <c r="C3" s="302"/>
      <c r="D3" s="302"/>
      <c r="E3" s="302"/>
    </row>
    <row r="4" spans="1:5" ht="12.75">
      <c r="A4" s="303" t="s">
        <v>329</v>
      </c>
      <c r="B4" s="304"/>
      <c r="C4" s="304"/>
      <c r="D4" s="304"/>
      <c r="E4" s="304"/>
    </row>
    <row r="5" spans="1:5" ht="12.75">
      <c r="A5" s="303" t="s">
        <v>328</v>
      </c>
      <c r="B5" s="304"/>
      <c r="C5" s="304"/>
      <c r="D5" s="304"/>
      <c r="E5" s="304"/>
    </row>
    <row r="6" spans="1:5" ht="12.75">
      <c r="A6" s="303" t="s">
        <v>326</v>
      </c>
      <c r="B6" s="303"/>
      <c r="C6" s="303"/>
      <c r="D6" s="303"/>
      <c r="E6" s="303"/>
    </row>
    <row r="7" spans="1:5" ht="12.75">
      <c r="A7" s="303" t="s">
        <v>327</v>
      </c>
      <c r="B7" s="303"/>
      <c r="C7" s="303"/>
      <c r="D7" s="303"/>
      <c r="E7" s="303"/>
    </row>
    <row r="8" spans="1:5" ht="12.75">
      <c r="A8" s="200"/>
      <c r="B8" s="200"/>
      <c r="C8" s="200"/>
      <c r="D8" s="200"/>
      <c r="E8" s="200"/>
    </row>
    <row r="9" spans="1:5" ht="15.75">
      <c r="A9" s="306" t="s">
        <v>317</v>
      </c>
      <c r="B9" s="306"/>
      <c r="C9" s="306"/>
      <c r="D9" s="306"/>
      <c r="E9" s="306"/>
    </row>
    <row r="10" spans="1:5" ht="15.75">
      <c r="A10" s="306" t="s">
        <v>318</v>
      </c>
      <c r="B10" s="306"/>
      <c r="C10" s="306"/>
      <c r="D10" s="306"/>
      <c r="E10" s="306"/>
    </row>
    <row r="11" spans="1:5" ht="16.5" thickBot="1">
      <c r="A11" s="4"/>
      <c r="B11" s="277"/>
      <c r="C11" s="277"/>
      <c r="D11" s="277"/>
      <c r="E11" s="277"/>
    </row>
    <row r="12" spans="1:5" ht="16.5" thickBot="1">
      <c r="A12" s="5" t="s">
        <v>3</v>
      </c>
      <c r="B12" s="227" t="s">
        <v>4</v>
      </c>
      <c r="C12" s="228" t="s">
        <v>5</v>
      </c>
      <c r="D12" s="227" t="s">
        <v>196</v>
      </c>
      <c r="E12" s="229" t="s">
        <v>226</v>
      </c>
    </row>
    <row r="13" spans="1:5" ht="17.25" thickBot="1" thickTop="1">
      <c r="A13" s="6" t="s">
        <v>6</v>
      </c>
      <c r="B13" s="307" t="s">
        <v>227</v>
      </c>
      <c r="C13" s="308"/>
      <c r="D13" s="309"/>
      <c r="E13" s="236">
        <f>E14</f>
        <v>325556</v>
      </c>
    </row>
    <row r="14" spans="1:5" ht="52.5" customHeight="1" thickTop="1">
      <c r="A14" s="232"/>
      <c r="B14" s="233" t="s">
        <v>8</v>
      </c>
      <c r="C14" s="310" t="s">
        <v>228</v>
      </c>
      <c r="D14" s="311"/>
      <c r="E14" s="93">
        <f>E15</f>
        <v>325556</v>
      </c>
    </row>
    <row r="15" spans="1:5" ht="111" thickBot="1">
      <c r="A15" s="231"/>
      <c r="B15" s="230"/>
      <c r="C15" s="234" t="s">
        <v>18</v>
      </c>
      <c r="D15" s="235" t="s">
        <v>229</v>
      </c>
      <c r="E15" s="237">
        <v>325556</v>
      </c>
    </row>
    <row r="16" spans="1:5" ht="17.25" thickBot="1" thickTop="1">
      <c r="A16" s="6" t="s">
        <v>11</v>
      </c>
      <c r="B16" s="307" t="s">
        <v>12</v>
      </c>
      <c r="C16" s="308"/>
      <c r="D16" s="309"/>
      <c r="E16" s="15">
        <f>E17</f>
        <v>2000</v>
      </c>
    </row>
    <row r="17" spans="1:5" ht="16.5" thickTop="1">
      <c r="A17" s="7"/>
      <c r="B17" s="16" t="s">
        <v>13</v>
      </c>
      <c r="C17" s="288" t="s">
        <v>14</v>
      </c>
      <c r="D17" s="289"/>
      <c r="E17" s="17">
        <f>E18</f>
        <v>2000</v>
      </c>
    </row>
    <row r="18" spans="1:5" ht="32.25" thickBot="1">
      <c r="A18" s="7"/>
      <c r="B18" s="10"/>
      <c r="C18" s="213" t="s">
        <v>15</v>
      </c>
      <c r="D18" s="18" t="s">
        <v>16</v>
      </c>
      <c r="E18" s="19">
        <v>2000</v>
      </c>
    </row>
    <row r="19" spans="1:5" ht="17.25" thickBot="1" thickTop="1">
      <c r="A19" s="20">
        <v>630</v>
      </c>
      <c r="B19" s="308" t="s">
        <v>112</v>
      </c>
      <c r="C19" s="308"/>
      <c r="D19" s="309"/>
      <c r="E19" s="21">
        <f>E20</f>
        <v>917498</v>
      </c>
    </row>
    <row r="20" spans="1:5" ht="16.5" thickTop="1">
      <c r="A20" s="22"/>
      <c r="B20" s="23">
        <v>63003</v>
      </c>
      <c r="C20" s="290" t="s">
        <v>113</v>
      </c>
      <c r="D20" s="291"/>
      <c r="E20" s="24">
        <f>E21+E22</f>
        <v>917498</v>
      </c>
    </row>
    <row r="21" spans="1:5" ht="110.25">
      <c r="A21" s="22"/>
      <c r="B21" s="25"/>
      <c r="C21" s="26" t="s">
        <v>18</v>
      </c>
      <c r="D21" s="27" t="s">
        <v>275</v>
      </c>
      <c r="E21" s="28">
        <v>779650</v>
      </c>
    </row>
    <row r="22" spans="1:5" ht="126.75" thickBot="1">
      <c r="A22" s="22"/>
      <c r="B22" s="1"/>
      <c r="C22" s="201" t="s">
        <v>19</v>
      </c>
      <c r="D22" s="27" t="s">
        <v>276</v>
      </c>
      <c r="E22" s="202">
        <v>137848</v>
      </c>
    </row>
    <row r="23" spans="1:5" ht="17.25" thickBot="1" thickTop="1">
      <c r="A23" s="29">
        <v>700</v>
      </c>
      <c r="B23" s="292" t="s">
        <v>20</v>
      </c>
      <c r="C23" s="293"/>
      <c r="D23" s="294"/>
      <c r="E23" s="21">
        <f>E24</f>
        <v>239701</v>
      </c>
    </row>
    <row r="24" spans="1:5" ht="16.5" thickTop="1">
      <c r="A24" s="30"/>
      <c r="B24" s="31">
        <v>70005</v>
      </c>
      <c r="C24" s="310" t="s">
        <v>21</v>
      </c>
      <c r="D24" s="311"/>
      <c r="E24" s="32">
        <f>E25+E26+E27+E28+E29+E30</f>
        <v>239701</v>
      </c>
    </row>
    <row r="25" spans="1:5" ht="31.5">
      <c r="A25" s="22"/>
      <c r="B25" s="33"/>
      <c r="C25" s="34" t="s">
        <v>22</v>
      </c>
      <c r="D25" s="35" t="s">
        <v>23</v>
      </c>
      <c r="E25" s="36">
        <v>22500</v>
      </c>
    </row>
    <row r="26" spans="1:5" ht="110.25">
      <c r="A26" s="22"/>
      <c r="B26" s="33"/>
      <c r="C26" s="37" t="s">
        <v>15</v>
      </c>
      <c r="D26" s="38" t="s">
        <v>197</v>
      </c>
      <c r="E26" s="39">
        <v>134000</v>
      </c>
    </row>
    <row r="27" spans="1:5" ht="47.25">
      <c r="A27" s="22"/>
      <c r="B27" s="33"/>
      <c r="C27" s="37" t="s">
        <v>24</v>
      </c>
      <c r="D27" s="38" t="s">
        <v>25</v>
      </c>
      <c r="E27" s="39">
        <v>2300</v>
      </c>
    </row>
    <row r="28" spans="1:5" ht="47.25">
      <c r="A28" s="22"/>
      <c r="B28" s="33"/>
      <c r="C28" s="26" t="s">
        <v>26</v>
      </c>
      <c r="D28" s="35" t="s">
        <v>205</v>
      </c>
      <c r="E28" s="39">
        <v>55000</v>
      </c>
    </row>
    <row r="29" spans="1:5" ht="31.5">
      <c r="A29" s="22"/>
      <c r="B29" s="33"/>
      <c r="C29" s="26" t="s">
        <v>198</v>
      </c>
      <c r="D29" s="38" t="s">
        <v>199</v>
      </c>
      <c r="E29" s="39">
        <v>25000</v>
      </c>
    </row>
    <row r="30" spans="1:5" ht="32.25" thickBot="1">
      <c r="A30" s="22"/>
      <c r="B30" s="33"/>
      <c r="C30" s="26" t="s">
        <v>27</v>
      </c>
      <c r="D30" s="27" t="s">
        <v>28</v>
      </c>
      <c r="E30" s="28">
        <v>901</v>
      </c>
    </row>
    <row r="31" spans="1:5" ht="17.25" thickBot="1" thickTop="1">
      <c r="A31" s="20">
        <v>710</v>
      </c>
      <c r="B31" s="295" t="s">
        <v>200</v>
      </c>
      <c r="C31" s="296"/>
      <c r="D31" s="297"/>
      <c r="E31" s="210">
        <f>E32</f>
        <v>2500</v>
      </c>
    </row>
    <row r="32" spans="1:5" ht="16.5" thickTop="1">
      <c r="A32" s="30"/>
      <c r="B32" s="211">
        <v>71035</v>
      </c>
      <c r="C32" s="298" t="s">
        <v>201</v>
      </c>
      <c r="D32" s="299"/>
      <c r="E32" s="212">
        <f>E33</f>
        <v>2500</v>
      </c>
    </row>
    <row r="33" spans="1:5" ht="63.75" thickBot="1">
      <c r="A33" s="203"/>
      <c r="B33" s="203"/>
      <c r="C33" s="204" t="s">
        <v>202</v>
      </c>
      <c r="D33" s="205" t="s">
        <v>204</v>
      </c>
      <c r="E33" s="57">
        <v>2500</v>
      </c>
    </row>
    <row r="34" spans="1:5" ht="17.25" thickBot="1" thickTop="1">
      <c r="A34" s="40">
        <v>750</v>
      </c>
      <c r="B34" s="307" t="s">
        <v>29</v>
      </c>
      <c r="C34" s="305"/>
      <c r="D34" s="278"/>
      <c r="E34" s="41">
        <f>E35</f>
        <v>116210</v>
      </c>
    </row>
    <row r="35" spans="1:5" ht="16.5" thickTop="1">
      <c r="A35" s="279"/>
      <c r="B35" s="42">
        <v>75011</v>
      </c>
      <c r="C35" s="310" t="s">
        <v>30</v>
      </c>
      <c r="D35" s="311"/>
      <c r="E35" s="43">
        <f>E36+E37</f>
        <v>116210</v>
      </c>
    </row>
    <row r="36" spans="1:5" ht="15.75">
      <c r="A36" s="313"/>
      <c r="B36" s="206"/>
      <c r="C36" s="209" t="s">
        <v>32</v>
      </c>
      <c r="D36" s="9" t="s">
        <v>230</v>
      </c>
      <c r="E36" s="155">
        <v>2210</v>
      </c>
    </row>
    <row r="37" spans="1:5" ht="63.75" thickBot="1">
      <c r="A37" s="313"/>
      <c r="B37" s="207"/>
      <c r="C37" s="56">
        <v>2010</v>
      </c>
      <c r="D37" s="238" t="s">
        <v>31</v>
      </c>
      <c r="E37" s="49">
        <v>114000</v>
      </c>
    </row>
    <row r="38" spans="1:5" ht="50.25" customHeight="1" thickBot="1" thickTop="1">
      <c r="A38" s="53">
        <v>751</v>
      </c>
      <c r="B38" s="312" t="s">
        <v>33</v>
      </c>
      <c r="C38" s="312"/>
      <c r="D38" s="312"/>
      <c r="E38" s="236">
        <f>E39</f>
        <v>1539</v>
      </c>
    </row>
    <row r="39" spans="1:5" ht="36.75" customHeight="1" thickTop="1">
      <c r="A39" s="313"/>
      <c r="B39" s="54">
        <v>75101</v>
      </c>
      <c r="C39" s="310" t="s">
        <v>34</v>
      </c>
      <c r="D39" s="311"/>
      <c r="E39" s="24">
        <f>E40</f>
        <v>1539</v>
      </c>
    </row>
    <row r="40" spans="1:5" ht="79.5" thickBot="1">
      <c r="A40" s="313"/>
      <c r="B40" s="55"/>
      <c r="C40" s="56">
        <v>2010</v>
      </c>
      <c r="D40" s="27" t="s">
        <v>35</v>
      </c>
      <c r="E40" s="57">
        <v>1539</v>
      </c>
    </row>
    <row r="41" spans="1:5" ht="69" customHeight="1" thickBot="1" thickTop="1">
      <c r="A41" s="53">
        <v>756</v>
      </c>
      <c r="B41" s="308" t="s">
        <v>36</v>
      </c>
      <c r="C41" s="308"/>
      <c r="D41" s="309"/>
      <c r="E41" s="58">
        <f>E42+E44+E50+E59+E64</f>
        <v>5291000</v>
      </c>
    </row>
    <row r="42" spans="1:5" ht="36" customHeight="1" thickTop="1">
      <c r="A42" s="313"/>
      <c r="B42" s="54">
        <v>75601</v>
      </c>
      <c r="C42" s="314" t="s">
        <v>37</v>
      </c>
      <c r="D42" s="315"/>
      <c r="E42" s="43">
        <f>E43</f>
        <v>4000</v>
      </c>
    </row>
    <row r="43" spans="1:5" ht="47.25">
      <c r="A43" s="313"/>
      <c r="B43" s="59"/>
      <c r="C43" s="60" t="s">
        <v>38</v>
      </c>
      <c r="D43" s="61" t="s">
        <v>39</v>
      </c>
      <c r="E43" s="47">
        <v>4000</v>
      </c>
    </row>
    <row r="44" spans="1:5" ht="84" customHeight="1">
      <c r="A44" s="313"/>
      <c r="B44" s="62">
        <v>75615</v>
      </c>
      <c r="C44" s="280" t="s">
        <v>195</v>
      </c>
      <c r="D44" s="281"/>
      <c r="E44" s="65">
        <f>E45+E46+E47+E48+E49</f>
        <v>1424000</v>
      </c>
    </row>
    <row r="45" spans="1:5" ht="15.75">
      <c r="A45" s="313"/>
      <c r="B45" s="66"/>
      <c r="C45" s="60" t="s">
        <v>40</v>
      </c>
      <c r="D45" s="67" t="s">
        <v>41</v>
      </c>
      <c r="E45" s="47">
        <v>1180000</v>
      </c>
    </row>
    <row r="46" spans="1:5" ht="15.75">
      <c r="A46" s="313"/>
      <c r="B46" s="282"/>
      <c r="C46" s="60" t="s">
        <v>42</v>
      </c>
      <c r="D46" s="67" t="s">
        <v>43</v>
      </c>
      <c r="E46" s="47">
        <v>230000</v>
      </c>
    </row>
    <row r="47" spans="1:5" ht="15.75">
      <c r="A47" s="313"/>
      <c r="B47" s="282"/>
      <c r="C47" s="60" t="s">
        <v>44</v>
      </c>
      <c r="D47" s="67" t="s">
        <v>45</v>
      </c>
      <c r="E47" s="47">
        <v>2300</v>
      </c>
    </row>
    <row r="48" spans="1:5" ht="15.75">
      <c r="A48" s="313"/>
      <c r="B48" s="282"/>
      <c r="C48" s="60" t="s">
        <v>46</v>
      </c>
      <c r="D48" s="61" t="s">
        <v>47</v>
      </c>
      <c r="E48" s="47">
        <v>9700</v>
      </c>
    </row>
    <row r="49" spans="1:5" ht="31.5">
      <c r="A49" s="313"/>
      <c r="B49" s="283"/>
      <c r="C49" s="60" t="s">
        <v>50</v>
      </c>
      <c r="D49" s="61" t="s">
        <v>51</v>
      </c>
      <c r="E49" s="47">
        <v>2000</v>
      </c>
    </row>
    <row r="50" spans="1:5" ht="64.5" customHeight="1">
      <c r="A50" s="313"/>
      <c r="B50" s="68" t="s">
        <v>52</v>
      </c>
      <c r="C50" s="284" t="s">
        <v>53</v>
      </c>
      <c r="D50" s="285"/>
      <c r="E50" s="13">
        <f>E51+E52+E53+E54+E55+E56+E57+E58</f>
        <v>1816000</v>
      </c>
    </row>
    <row r="51" spans="1:5" ht="15.75">
      <c r="A51" s="313"/>
      <c r="B51" s="69"/>
      <c r="C51" s="70" t="s">
        <v>40</v>
      </c>
      <c r="D51" s="71" t="s">
        <v>41</v>
      </c>
      <c r="E51" s="14">
        <v>400000</v>
      </c>
    </row>
    <row r="52" spans="1:5" ht="15.75">
      <c r="A52" s="313"/>
      <c r="B52" s="72"/>
      <c r="C52" s="70" t="s">
        <v>42</v>
      </c>
      <c r="D52" s="71" t="s">
        <v>43</v>
      </c>
      <c r="E52" s="14">
        <v>1150000</v>
      </c>
    </row>
    <row r="53" spans="1:5" ht="15.75">
      <c r="A53" s="313"/>
      <c r="B53" s="72"/>
      <c r="C53" s="70" t="s">
        <v>46</v>
      </c>
      <c r="D53" s="71" t="s">
        <v>47</v>
      </c>
      <c r="E53" s="14">
        <v>130000</v>
      </c>
    </row>
    <row r="54" spans="1:5" ht="15.75">
      <c r="A54" s="313"/>
      <c r="B54" s="72"/>
      <c r="C54" s="70" t="s">
        <v>54</v>
      </c>
      <c r="D54" s="71" t="s">
        <v>55</v>
      </c>
      <c r="E54" s="14">
        <v>15000</v>
      </c>
    </row>
    <row r="55" spans="1:5" ht="15.75">
      <c r="A55" s="313"/>
      <c r="B55" s="72"/>
      <c r="C55" s="70" t="s">
        <v>56</v>
      </c>
      <c r="D55" s="71" t="s">
        <v>231</v>
      </c>
      <c r="E55" s="14">
        <v>1000</v>
      </c>
    </row>
    <row r="56" spans="1:5" ht="15.75">
      <c r="A56" s="313"/>
      <c r="B56" s="72"/>
      <c r="C56" s="70" t="s">
        <v>48</v>
      </c>
      <c r="D56" s="71" t="s">
        <v>49</v>
      </c>
      <c r="E56" s="14">
        <v>100000</v>
      </c>
    </row>
    <row r="57" spans="1:5" ht="31.5">
      <c r="A57" s="313"/>
      <c r="B57" s="72"/>
      <c r="C57" s="70" t="s">
        <v>32</v>
      </c>
      <c r="D57" s="71" t="s">
        <v>57</v>
      </c>
      <c r="E57" s="14">
        <v>5000</v>
      </c>
    </row>
    <row r="58" spans="1:5" ht="31.5">
      <c r="A58" s="313"/>
      <c r="B58" s="73"/>
      <c r="C58" s="70" t="s">
        <v>50</v>
      </c>
      <c r="D58" s="71" t="s">
        <v>51</v>
      </c>
      <c r="E58" s="14">
        <v>15000</v>
      </c>
    </row>
    <row r="59" spans="1:6" ht="47.25" customHeight="1">
      <c r="A59" s="313"/>
      <c r="B59" s="62">
        <v>75618</v>
      </c>
      <c r="C59" s="280" t="s">
        <v>58</v>
      </c>
      <c r="D59" s="281"/>
      <c r="E59" s="65">
        <f>E60+E61+E62+E63</f>
        <v>153000</v>
      </c>
      <c r="F59" t="s">
        <v>0</v>
      </c>
    </row>
    <row r="60" spans="1:5" ht="15.75">
      <c r="A60" s="313"/>
      <c r="B60" s="45"/>
      <c r="C60" s="60" t="s">
        <v>59</v>
      </c>
      <c r="D60" s="61" t="s">
        <v>60</v>
      </c>
      <c r="E60" s="47">
        <v>23000</v>
      </c>
    </row>
    <row r="61" spans="1:5" ht="15.75">
      <c r="A61" s="313"/>
      <c r="B61" s="74"/>
      <c r="C61" s="75" t="s">
        <v>61</v>
      </c>
      <c r="D61" s="61" t="s">
        <v>62</v>
      </c>
      <c r="E61" s="47">
        <v>30000</v>
      </c>
    </row>
    <row r="62" spans="1:5" ht="31.5">
      <c r="A62" s="313"/>
      <c r="B62" s="74"/>
      <c r="C62" s="75" t="s">
        <v>63</v>
      </c>
      <c r="D62" s="61" t="s">
        <v>64</v>
      </c>
      <c r="E62" s="47">
        <v>70000</v>
      </c>
    </row>
    <row r="63" spans="1:5" ht="78.75">
      <c r="A63" s="313"/>
      <c r="B63" s="74"/>
      <c r="C63" s="75" t="s">
        <v>65</v>
      </c>
      <c r="D63" s="61" t="s">
        <v>66</v>
      </c>
      <c r="E63" s="47">
        <v>30000</v>
      </c>
    </row>
    <row r="64" spans="1:5" ht="35.25" customHeight="1">
      <c r="A64" s="313"/>
      <c r="B64" s="62">
        <v>75621</v>
      </c>
      <c r="C64" s="280" t="s">
        <v>67</v>
      </c>
      <c r="D64" s="281"/>
      <c r="E64" s="65">
        <f>E65+E66</f>
        <v>1894000</v>
      </c>
    </row>
    <row r="65" spans="1:5" ht="15.75">
      <c r="A65" s="313"/>
      <c r="B65" s="76"/>
      <c r="C65" s="75" t="s">
        <v>68</v>
      </c>
      <c r="D65" s="61" t="s">
        <v>69</v>
      </c>
      <c r="E65" s="47">
        <v>1888036</v>
      </c>
    </row>
    <row r="66" spans="1:5" ht="16.5" thickBot="1">
      <c r="A66" s="313"/>
      <c r="B66" s="74"/>
      <c r="C66" s="77" t="s">
        <v>70</v>
      </c>
      <c r="D66" s="78" t="s">
        <v>71</v>
      </c>
      <c r="E66" s="79">
        <v>5964</v>
      </c>
    </row>
    <row r="67" spans="1:5" ht="17.25" thickBot="1" thickTop="1">
      <c r="A67" s="53">
        <v>758</v>
      </c>
      <c r="B67" s="308" t="s">
        <v>72</v>
      </c>
      <c r="C67" s="308"/>
      <c r="D67" s="309"/>
      <c r="E67" s="41">
        <f>E68+E70+E72</f>
        <v>8975246</v>
      </c>
    </row>
    <row r="68" spans="1:5" ht="35.25" customHeight="1" thickTop="1">
      <c r="A68" s="286"/>
      <c r="B68" s="42">
        <v>75801</v>
      </c>
      <c r="C68" s="310" t="s">
        <v>73</v>
      </c>
      <c r="D68" s="311"/>
      <c r="E68" s="43">
        <f>E69</f>
        <v>5556075</v>
      </c>
    </row>
    <row r="69" spans="1:5" ht="15.75">
      <c r="A69" s="287"/>
      <c r="B69" s="81"/>
      <c r="C69" s="46">
        <v>2920</v>
      </c>
      <c r="D69" s="61" t="s">
        <v>74</v>
      </c>
      <c r="E69" s="47">
        <v>5556075</v>
      </c>
    </row>
    <row r="70" spans="1:5" ht="15.75">
      <c r="A70" s="287"/>
      <c r="B70" s="63">
        <v>75807</v>
      </c>
      <c r="C70" s="280" t="s">
        <v>75</v>
      </c>
      <c r="D70" s="281"/>
      <c r="E70" s="65">
        <f>E71</f>
        <v>3339171</v>
      </c>
    </row>
    <row r="71" spans="1:5" ht="47.25">
      <c r="A71" s="287"/>
      <c r="B71" s="82"/>
      <c r="C71" s="46">
        <v>2920</v>
      </c>
      <c r="D71" s="61" t="s">
        <v>232</v>
      </c>
      <c r="E71" s="47">
        <v>3339171</v>
      </c>
    </row>
    <row r="72" spans="1:5" ht="15.75">
      <c r="A72" s="287"/>
      <c r="B72" s="62">
        <v>75814</v>
      </c>
      <c r="C72" s="280" t="s">
        <v>76</v>
      </c>
      <c r="D72" s="281"/>
      <c r="E72" s="83">
        <f>E73</f>
        <v>80000</v>
      </c>
    </row>
    <row r="73" spans="1:5" ht="32.25" thickBot="1">
      <c r="A73" s="287"/>
      <c r="B73" s="240"/>
      <c r="C73" s="77" t="s">
        <v>27</v>
      </c>
      <c r="D73" s="241" t="s">
        <v>77</v>
      </c>
      <c r="E73" s="49">
        <v>80000</v>
      </c>
    </row>
    <row r="74" spans="1:5" ht="17.25" thickBot="1" thickTop="1">
      <c r="A74" s="53">
        <v>801</v>
      </c>
      <c r="B74" s="307" t="s">
        <v>233</v>
      </c>
      <c r="C74" s="308"/>
      <c r="D74" s="309"/>
      <c r="E74" s="87">
        <f>E75</f>
        <v>41500</v>
      </c>
    </row>
    <row r="75" spans="1:5" ht="16.5" thickTop="1">
      <c r="A75" s="223"/>
      <c r="B75" s="88">
        <v>80195</v>
      </c>
      <c r="C75" s="316" t="s">
        <v>79</v>
      </c>
      <c r="D75" s="317"/>
      <c r="E75" s="17">
        <f>E76</f>
        <v>41500</v>
      </c>
    </row>
    <row r="76" spans="1:5" ht="48" thickBot="1">
      <c r="A76" s="224"/>
      <c r="B76" s="239"/>
      <c r="C76" s="84" t="s">
        <v>234</v>
      </c>
      <c r="D76" s="242" t="s">
        <v>85</v>
      </c>
      <c r="E76" s="85">
        <v>41500</v>
      </c>
    </row>
    <row r="77" spans="1:5" ht="17.25" thickBot="1" thickTop="1">
      <c r="A77" s="53">
        <v>852</v>
      </c>
      <c r="B77" s="312" t="s">
        <v>80</v>
      </c>
      <c r="C77" s="312"/>
      <c r="D77" s="312"/>
      <c r="E77" s="41">
        <f>E78+E81+E83+E86+E88</f>
        <v>3150250</v>
      </c>
    </row>
    <row r="78" spans="1:5" ht="51.75" customHeight="1" thickTop="1">
      <c r="A78" s="90"/>
      <c r="B78" s="8">
        <v>85212</v>
      </c>
      <c r="C78" s="310" t="s">
        <v>81</v>
      </c>
      <c r="D78" s="311"/>
      <c r="E78" s="43">
        <f>E79+E80</f>
        <v>2690250</v>
      </c>
    </row>
    <row r="79" spans="1:5" ht="63">
      <c r="A79" s="90"/>
      <c r="B79" s="206"/>
      <c r="C79" s="91">
        <v>2010</v>
      </c>
      <c r="D79" s="9" t="s">
        <v>82</v>
      </c>
      <c r="E79" s="92">
        <v>2690100</v>
      </c>
    </row>
    <row r="80" spans="1:5" ht="15.75">
      <c r="A80" s="90"/>
      <c r="B80" s="243"/>
      <c r="C80" s="209" t="s">
        <v>32</v>
      </c>
      <c r="D80" s="9" t="s">
        <v>203</v>
      </c>
      <c r="E80" s="155">
        <v>150</v>
      </c>
    </row>
    <row r="81" spans="1:5" ht="67.5" customHeight="1">
      <c r="A81" s="313"/>
      <c r="B81" s="54">
        <v>85213</v>
      </c>
      <c r="C81" s="314" t="s">
        <v>83</v>
      </c>
      <c r="D81" s="315"/>
      <c r="E81" s="93">
        <f>E82</f>
        <v>14000</v>
      </c>
    </row>
    <row r="82" spans="1:5" ht="63">
      <c r="A82" s="313"/>
      <c r="B82" s="81"/>
      <c r="C82" s="46">
        <v>2010</v>
      </c>
      <c r="D82" s="94" t="s">
        <v>82</v>
      </c>
      <c r="E82" s="47">
        <v>14000</v>
      </c>
    </row>
    <row r="83" spans="1:5" ht="43.5" customHeight="1">
      <c r="A83" s="313"/>
      <c r="B83" s="64">
        <v>85214</v>
      </c>
      <c r="C83" s="280" t="s">
        <v>84</v>
      </c>
      <c r="D83" s="281"/>
      <c r="E83" s="65">
        <f>E84+E85</f>
        <v>225000</v>
      </c>
    </row>
    <row r="84" spans="1:5" ht="63">
      <c r="A84" s="313"/>
      <c r="B84" s="318"/>
      <c r="C84" s="86">
        <v>2010</v>
      </c>
      <c r="D84" s="94" t="s">
        <v>82</v>
      </c>
      <c r="E84" s="47">
        <v>123000</v>
      </c>
    </row>
    <row r="85" spans="1:5" ht="47.25">
      <c r="A85" s="313"/>
      <c r="B85" s="319"/>
      <c r="C85" s="86">
        <v>2030</v>
      </c>
      <c r="D85" s="61" t="s">
        <v>85</v>
      </c>
      <c r="E85" s="47">
        <v>102000</v>
      </c>
    </row>
    <row r="86" spans="1:5" ht="15.75">
      <c r="A86" s="313"/>
      <c r="B86" s="62">
        <v>85219</v>
      </c>
      <c r="C86" s="280" t="s">
        <v>86</v>
      </c>
      <c r="D86" s="281"/>
      <c r="E86" s="65">
        <f>E87</f>
        <v>118000</v>
      </c>
    </row>
    <row r="87" spans="1:5" ht="47.25">
      <c r="A87" s="313"/>
      <c r="B87" s="45"/>
      <c r="C87" s="56">
        <v>2030</v>
      </c>
      <c r="D87" s="78" t="s">
        <v>85</v>
      </c>
      <c r="E87" s="49">
        <v>118000</v>
      </c>
    </row>
    <row r="88" spans="1:5" ht="15.75">
      <c r="A88" s="44"/>
      <c r="B88" s="50">
        <v>85295</v>
      </c>
      <c r="C88" s="300" t="s">
        <v>79</v>
      </c>
      <c r="D88" s="301"/>
      <c r="E88" s="13">
        <f>E89</f>
        <v>103000</v>
      </c>
    </row>
    <row r="89" spans="1:5" ht="51.75" customHeight="1" thickBot="1">
      <c r="A89" s="44"/>
      <c r="B89" s="48"/>
      <c r="C89" s="97">
        <v>2030</v>
      </c>
      <c r="D89" s="98" t="s">
        <v>87</v>
      </c>
      <c r="E89" s="85">
        <v>103000</v>
      </c>
    </row>
    <row r="90" spans="1:5" ht="17.25" thickBot="1" thickTop="1">
      <c r="A90" s="99">
        <v>854</v>
      </c>
      <c r="B90" s="309" t="s">
        <v>88</v>
      </c>
      <c r="C90" s="312"/>
      <c r="D90" s="320"/>
      <c r="E90" s="100">
        <f>E91</f>
        <v>7000</v>
      </c>
    </row>
    <row r="91" spans="1:5" ht="16.5" thickTop="1">
      <c r="A91" s="313"/>
      <c r="B91" s="54">
        <v>85415</v>
      </c>
      <c r="C91" s="310" t="s">
        <v>89</v>
      </c>
      <c r="D91" s="311"/>
      <c r="E91" s="101">
        <f>E92</f>
        <v>7000</v>
      </c>
    </row>
    <row r="92" spans="1:5" ht="37.5" customHeight="1" thickBot="1">
      <c r="A92" s="321"/>
      <c r="B92" s="102"/>
      <c r="C92" s="104" t="s">
        <v>90</v>
      </c>
      <c r="D92" s="105" t="s">
        <v>91</v>
      </c>
      <c r="E92" s="85">
        <v>7000</v>
      </c>
    </row>
    <row r="93" spans="1:5" ht="17.25" thickBot="1" thickTop="1">
      <c r="A93" s="106"/>
      <c r="B93" s="107"/>
      <c r="C93" s="108"/>
      <c r="D93" s="109" t="s">
        <v>92</v>
      </c>
      <c r="E93" s="110">
        <f>E90+E77+E74+E67+E41+E38+E34+E31+E23+E19+E16+E13</f>
        <v>19070000</v>
      </c>
    </row>
    <row r="94" spans="1:5" ht="16.5" thickTop="1">
      <c r="A94" s="111"/>
      <c r="B94" s="111"/>
      <c r="C94" s="112"/>
      <c r="D94" s="113"/>
      <c r="E94" s="114"/>
    </row>
    <row r="95" spans="1:5" ht="15.75">
      <c r="A95" s="111"/>
      <c r="B95" s="111"/>
      <c r="C95" s="112"/>
      <c r="D95" s="113"/>
      <c r="E95" s="114"/>
    </row>
    <row r="96" spans="1:5" ht="15.75">
      <c r="A96" s="111"/>
      <c r="B96" s="111"/>
      <c r="C96" s="112"/>
      <c r="D96" s="113"/>
      <c r="E96" s="114"/>
    </row>
    <row r="97" spans="1:5" ht="15.75">
      <c r="A97" s="111"/>
      <c r="B97" s="111"/>
      <c r="C97" s="112"/>
      <c r="D97" s="113"/>
      <c r="E97" s="114"/>
    </row>
    <row r="98" spans="1:5" ht="15.75">
      <c r="A98" s="111"/>
      <c r="B98" s="111"/>
      <c r="C98" s="112"/>
      <c r="D98" s="113"/>
      <c r="E98" s="114"/>
    </row>
    <row r="99" spans="1:5" ht="15.75">
      <c r="A99" s="111"/>
      <c r="B99" s="111"/>
      <c r="C99" s="112"/>
      <c r="D99" s="113"/>
      <c r="E99" s="114"/>
    </row>
    <row r="100" spans="1:5" ht="15.75">
      <c r="A100" s="111"/>
      <c r="B100" s="111"/>
      <c r="C100" s="112"/>
      <c r="D100" s="113"/>
      <c r="E100" s="114"/>
    </row>
    <row r="101" spans="1:5" ht="15.75">
      <c r="A101" s="111"/>
      <c r="B101" s="111"/>
      <c r="C101" s="112"/>
      <c r="D101" s="113"/>
      <c r="E101" s="114"/>
    </row>
    <row r="102" spans="1:5" ht="15.75">
      <c r="A102" s="111"/>
      <c r="B102" s="111"/>
      <c r="C102" s="112"/>
      <c r="D102" s="113"/>
      <c r="E102" s="114"/>
    </row>
    <row r="103" spans="1:5" ht="15.75">
      <c r="A103" s="111"/>
      <c r="B103" s="111"/>
      <c r="C103" s="112"/>
      <c r="D103" s="113"/>
      <c r="E103" s="114"/>
    </row>
    <row r="104" spans="1:5" ht="15.75">
      <c r="A104" s="111"/>
      <c r="B104" s="111"/>
      <c r="C104" s="112"/>
      <c r="D104" s="113"/>
      <c r="E104" s="114"/>
    </row>
    <row r="105" spans="1:5" ht="15.75">
      <c r="A105" s="111"/>
      <c r="B105" s="111"/>
      <c r="C105" s="112"/>
      <c r="D105" s="113"/>
      <c r="E105" s="114"/>
    </row>
    <row r="106" spans="1:5" ht="15.75">
      <c r="A106" s="111"/>
      <c r="B106" s="111"/>
      <c r="C106" s="112"/>
      <c r="D106" s="113"/>
      <c r="E106" s="114"/>
    </row>
    <row r="107" spans="1:5" ht="15.75">
      <c r="A107" s="111"/>
      <c r="B107" s="111"/>
      <c r="C107" s="112"/>
      <c r="D107" s="113"/>
      <c r="E107" s="114"/>
    </row>
    <row r="108" spans="1:5" ht="15.75">
      <c r="A108" s="111"/>
      <c r="B108" s="111"/>
      <c r="C108" s="112"/>
      <c r="D108" s="113"/>
      <c r="E108" s="114"/>
    </row>
    <row r="109" spans="1:5" ht="15.75">
      <c r="A109" s="111"/>
      <c r="B109" s="111"/>
      <c r="C109" s="112"/>
      <c r="D109" s="113"/>
      <c r="E109" s="114"/>
    </row>
    <row r="110" spans="1:5" ht="15.75">
      <c r="A110" s="111"/>
      <c r="B110" s="111"/>
      <c r="C110" s="112"/>
      <c r="D110" s="113"/>
      <c r="E110" s="114"/>
    </row>
    <row r="111" spans="1:5" ht="15.75">
      <c r="A111" s="111"/>
      <c r="B111" s="111"/>
      <c r="C111" s="112"/>
      <c r="D111" s="113"/>
      <c r="E111" s="114"/>
    </row>
    <row r="112" spans="1:5" ht="15.75">
      <c r="A112" s="111"/>
      <c r="B112" s="111"/>
      <c r="C112" s="112"/>
      <c r="D112" s="113"/>
      <c r="E112" s="114"/>
    </row>
    <row r="113" spans="1:5" ht="15.75">
      <c r="A113" s="111"/>
      <c r="B113" s="111"/>
      <c r="C113" s="112"/>
      <c r="D113" s="113"/>
      <c r="E113" s="114"/>
    </row>
    <row r="114" spans="1:5" ht="15.75">
      <c r="A114" s="111"/>
      <c r="B114" s="111"/>
      <c r="C114" s="112"/>
      <c r="D114" s="113"/>
      <c r="E114" s="114"/>
    </row>
    <row r="115" spans="1:5" ht="15.75">
      <c r="A115" s="111"/>
      <c r="B115" s="111"/>
      <c r="C115" s="112"/>
      <c r="D115" s="113"/>
      <c r="E115" s="114"/>
    </row>
    <row r="116" spans="1:5" ht="15.75">
      <c r="A116" s="111"/>
      <c r="B116" s="111"/>
      <c r="C116" s="112"/>
      <c r="D116" s="113"/>
      <c r="E116" s="114"/>
    </row>
    <row r="117" spans="1:5" ht="15.75">
      <c r="A117" s="111"/>
      <c r="B117" s="111"/>
      <c r="C117" s="112"/>
      <c r="D117" s="113"/>
      <c r="E117" s="114"/>
    </row>
    <row r="118" spans="1:5" ht="15.75">
      <c r="A118" s="111"/>
      <c r="B118" s="111"/>
      <c r="C118" s="112"/>
      <c r="D118" s="113"/>
      <c r="E118" s="114"/>
    </row>
    <row r="119" spans="1:5" ht="15.75">
      <c r="A119" s="111"/>
      <c r="B119" s="111"/>
      <c r="C119" s="112"/>
      <c r="D119" s="113"/>
      <c r="E119" s="114"/>
    </row>
    <row r="120" spans="1:5" ht="15.75">
      <c r="A120" s="111"/>
      <c r="B120" s="111"/>
      <c r="C120" s="112"/>
      <c r="D120" s="113"/>
      <c r="E120" s="114"/>
    </row>
    <row r="121" spans="1:5" ht="15.75">
      <c r="A121" s="111"/>
      <c r="B121" s="111"/>
      <c r="C121" s="112"/>
      <c r="D121" s="113"/>
      <c r="E121" s="114"/>
    </row>
    <row r="122" spans="1:5" ht="15.75">
      <c r="A122" s="115"/>
      <c r="B122" s="1"/>
      <c r="C122" s="2"/>
      <c r="E122" s="3"/>
    </row>
    <row r="123" spans="1:5" ht="15.75">
      <c r="A123" s="115"/>
      <c r="B123" s="1"/>
      <c r="C123" s="2"/>
      <c r="E123" s="3"/>
    </row>
    <row r="124" spans="1:5" ht="15.75">
      <c r="A124" s="115"/>
      <c r="B124" s="1"/>
      <c r="C124" s="2"/>
      <c r="E124" s="3"/>
    </row>
    <row r="125" spans="1:5" ht="12.75">
      <c r="A125" s="302" t="s">
        <v>93</v>
      </c>
      <c r="B125" s="302"/>
      <c r="C125" s="302"/>
      <c r="D125" s="302"/>
      <c r="E125" s="302"/>
    </row>
    <row r="126" spans="1:5" ht="12.75">
      <c r="A126" s="302" t="s">
        <v>325</v>
      </c>
      <c r="B126" s="302"/>
      <c r="C126" s="302"/>
      <c r="D126" s="302"/>
      <c r="E126" s="302"/>
    </row>
    <row r="127" spans="1:5" ht="12.75">
      <c r="A127" s="303" t="s">
        <v>1</v>
      </c>
      <c r="B127" s="303"/>
      <c r="C127" s="303"/>
      <c r="D127" s="303"/>
      <c r="E127" s="303"/>
    </row>
    <row r="128" spans="1:5" ht="12.75">
      <c r="A128" s="303" t="s">
        <v>324</v>
      </c>
      <c r="B128" s="303"/>
      <c r="C128" s="303"/>
      <c r="D128" s="303"/>
      <c r="E128" s="303"/>
    </row>
    <row r="129" spans="1:5" ht="12.75">
      <c r="A129" s="303" t="s">
        <v>2</v>
      </c>
      <c r="B129" s="303"/>
      <c r="C129" s="303"/>
      <c r="D129" s="303"/>
      <c r="E129" s="303"/>
    </row>
    <row r="130" spans="1:5" ht="12.75">
      <c r="A130" s="303" t="s">
        <v>225</v>
      </c>
      <c r="B130" s="303"/>
      <c r="C130" s="303"/>
      <c r="D130" s="303"/>
      <c r="E130" s="303"/>
    </row>
    <row r="131" spans="1:5" ht="18">
      <c r="A131" s="116"/>
      <c r="B131" s="117"/>
      <c r="C131" s="118"/>
      <c r="D131" s="118"/>
      <c r="E131" s="119"/>
    </row>
    <row r="132" spans="1:5" ht="18" customHeight="1">
      <c r="A132" s="326" t="s">
        <v>319</v>
      </c>
      <c r="B132" s="326"/>
      <c r="C132" s="326"/>
      <c r="D132" s="326"/>
      <c r="E132" s="326"/>
    </row>
    <row r="133" spans="1:5" ht="18" customHeight="1">
      <c r="A133" s="326" t="s">
        <v>318</v>
      </c>
      <c r="B133" s="326"/>
      <c r="C133" s="326"/>
      <c r="D133" s="326"/>
      <c r="E133" s="326"/>
    </row>
    <row r="134" spans="1:5" ht="18">
      <c r="A134" s="116"/>
      <c r="B134" s="117"/>
      <c r="C134" s="118"/>
      <c r="D134" s="118"/>
      <c r="E134" s="119"/>
    </row>
    <row r="135" spans="1:5" ht="16.5" thickBot="1">
      <c r="A135" s="120" t="s">
        <v>3</v>
      </c>
      <c r="B135" s="120" t="s">
        <v>4</v>
      </c>
      <c r="C135" s="120"/>
      <c r="D135" s="120" t="s">
        <v>94</v>
      </c>
      <c r="E135" s="121" t="s">
        <v>235</v>
      </c>
    </row>
    <row r="136" spans="1:5" ht="17.25" thickBot="1" thickTop="1">
      <c r="A136" s="122" t="s">
        <v>6</v>
      </c>
      <c r="B136" s="322" t="s">
        <v>7</v>
      </c>
      <c r="C136" s="323"/>
      <c r="D136" s="323"/>
      <c r="E136" s="124">
        <f>E137+E140+E142+E144+E146+E149+E151</f>
        <v>941500</v>
      </c>
    </row>
    <row r="137" spans="1:5" ht="16.5" thickTop="1">
      <c r="A137" s="80"/>
      <c r="B137" s="125" t="s">
        <v>95</v>
      </c>
      <c r="C137" s="324" t="s">
        <v>96</v>
      </c>
      <c r="D137" s="325"/>
      <c r="E137" s="126">
        <f>E138+E139</f>
        <v>30000</v>
      </c>
    </row>
    <row r="138" spans="1:5" ht="15.75">
      <c r="A138" s="103"/>
      <c r="B138" s="244"/>
      <c r="C138" s="246">
        <v>4210</v>
      </c>
      <c r="D138" s="248" t="s">
        <v>120</v>
      </c>
      <c r="E138" s="247">
        <v>3000</v>
      </c>
    </row>
    <row r="139" spans="1:5" ht="15.75">
      <c r="A139" s="103"/>
      <c r="B139" s="245"/>
      <c r="C139" s="127">
        <v>4300</v>
      </c>
      <c r="D139" s="128" t="s">
        <v>97</v>
      </c>
      <c r="E139" s="14">
        <v>27000</v>
      </c>
    </row>
    <row r="140" spans="1:5" ht="15.75">
      <c r="A140" s="129"/>
      <c r="B140" s="130" t="s">
        <v>8</v>
      </c>
      <c r="C140" s="300" t="s">
        <v>9</v>
      </c>
      <c r="D140" s="301"/>
      <c r="E140" s="13">
        <f>E141</f>
        <v>20000</v>
      </c>
    </row>
    <row r="141" spans="1:5" ht="47.25">
      <c r="A141" s="129"/>
      <c r="B141" s="129"/>
      <c r="C141" s="127">
        <v>6050</v>
      </c>
      <c r="D141" s="128" t="s">
        <v>306</v>
      </c>
      <c r="E141" s="14">
        <v>20000</v>
      </c>
    </row>
    <row r="142" spans="1:5" ht="15.75">
      <c r="A142" s="129"/>
      <c r="B142" s="130" t="s">
        <v>98</v>
      </c>
      <c r="C142" s="300" t="s">
        <v>99</v>
      </c>
      <c r="D142" s="301"/>
      <c r="E142" s="13">
        <f>E143</f>
        <v>25000</v>
      </c>
    </row>
    <row r="143" spans="1:5" ht="31.5">
      <c r="A143" s="129"/>
      <c r="B143" s="129"/>
      <c r="C143" s="132">
        <v>4300</v>
      </c>
      <c r="D143" s="133" t="s">
        <v>236</v>
      </c>
      <c r="E143" s="12">
        <v>25000</v>
      </c>
    </row>
    <row r="144" spans="1:5" ht="15.75">
      <c r="A144" s="129"/>
      <c r="B144" s="130" t="s">
        <v>100</v>
      </c>
      <c r="C144" s="300" t="s">
        <v>101</v>
      </c>
      <c r="D144" s="301"/>
      <c r="E144" s="13">
        <f>E145</f>
        <v>28000</v>
      </c>
    </row>
    <row r="145" spans="1:5" ht="47.25">
      <c r="A145" s="129"/>
      <c r="B145" s="134"/>
      <c r="C145" s="135">
        <v>2850</v>
      </c>
      <c r="D145" s="128" t="s">
        <v>102</v>
      </c>
      <c r="E145" s="136">
        <v>28000</v>
      </c>
    </row>
    <row r="146" spans="1:5" ht="42" customHeight="1">
      <c r="A146" s="129"/>
      <c r="B146" s="137" t="s">
        <v>10</v>
      </c>
      <c r="C146" s="300" t="s">
        <v>103</v>
      </c>
      <c r="D146" s="301"/>
      <c r="E146" s="93">
        <f>E147+E148</f>
        <v>721000</v>
      </c>
    </row>
    <row r="147" spans="1:5" ht="146.25" customHeight="1">
      <c r="A147" s="129"/>
      <c r="B147" s="251"/>
      <c r="C147" s="246">
        <v>6050</v>
      </c>
      <c r="D147" s="248" t="s">
        <v>307</v>
      </c>
      <c r="E147" s="253">
        <v>325556</v>
      </c>
    </row>
    <row r="148" spans="1:5" ht="141.75">
      <c r="A148" s="129"/>
      <c r="B148" s="252"/>
      <c r="C148" s="249">
        <v>6059</v>
      </c>
      <c r="D148" s="250" t="s">
        <v>308</v>
      </c>
      <c r="E148" s="136">
        <v>395444</v>
      </c>
    </row>
    <row r="149" spans="1:5" ht="33.75" customHeight="1">
      <c r="A149" s="129"/>
      <c r="B149" s="254" t="s">
        <v>237</v>
      </c>
      <c r="C149" s="280" t="s">
        <v>238</v>
      </c>
      <c r="D149" s="281"/>
      <c r="E149" s="65">
        <f>E150</f>
        <v>98000</v>
      </c>
    </row>
    <row r="150" spans="1:5" ht="110.25">
      <c r="A150" s="129"/>
      <c r="B150" s="255"/>
      <c r="C150" s="86">
        <v>6059</v>
      </c>
      <c r="D150" s="38" t="s">
        <v>309</v>
      </c>
      <c r="E150" s="47">
        <v>98000</v>
      </c>
    </row>
    <row r="151" spans="1:5" ht="33.75" customHeight="1">
      <c r="A151" s="129"/>
      <c r="B151" s="138" t="s">
        <v>105</v>
      </c>
      <c r="C151" s="300" t="s">
        <v>239</v>
      </c>
      <c r="D151" s="301"/>
      <c r="E151" s="126">
        <f>E152+E153+E154</f>
        <v>19500</v>
      </c>
    </row>
    <row r="152" spans="1:5" ht="31.5">
      <c r="A152" s="129"/>
      <c r="B152" s="134"/>
      <c r="C152" s="135">
        <v>3040</v>
      </c>
      <c r="D152" s="128" t="s">
        <v>106</v>
      </c>
      <c r="E152" s="136">
        <v>1000</v>
      </c>
    </row>
    <row r="153" spans="1:5" ht="15.75">
      <c r="A153" s="226"/>
      <c r="B153" s="139"/>
      <c r="C153" s="135">
        <v>4210</v>
      </c>
      <c r="D153" s="128" t="s">
        <v>107</v>
      </c>
      <c r="E153" s="136">
        <v>10000</v>
      </c>
    </row>
    <row r="154" spans="1:5" ht="16.5" thickBot="1">
      <c r="A154" s="256"/>
      <c r="B154" s="140"/>
      <c r="C154" s="141">
        <v>4300</v>
      </c>
      <c r="D154" s="142" t="s">
        <v>97</v>
      </c>
      <c r="E154" s="49">
        <v>8500</v>
      </c>
    </row>
    <row r="155" spans="1:5" ht="36" customHeight="1" thickBot="1" thickTop="1">
      <c r="A155" s="257">
        <v>400</v>
      </c>
      <c r="B155" s="307" t="s">
        <v>240</v>
      </c>
      <c r="C155" s="308"/>
      <c r="D155" s="309"/>
      <c r="E155" s="258">
        <f>E156</f>
        <v>30000</v>
      </c>
    </row>
    <row r="156" spans="1:5" ht="16.5" thickTop="1">
      <c r="A156" s="98"/>
      <c r="B156" s="259">
        <v>40095</v>
      </c>
      <c r="C156" s="310" t="s">
        <v>241</v>
      </c>
      <c r="D156" s="311"/>
      <c r="E156" s="260">
        <f>E157</f>
        <v>30000</v>
      </c>
    </row>
    <row r="157" spans="1:5" ht="38.25" customHeight="1" thickBot="1">
      <c r="A157" s="98"/>
      <c r="B157" s="242"/>
      <c r="C157" s="242">
        <v>6050</v>
      </c>
      <c r="D157" s="242" t="s">
        <v>277</v>
      </c>
      <c r="E157" s="261">
        <v>30000</v>
      </c>
    </row>
    <row r="158" spans="1:5" ht="17.25" thickBot="1" thickTop="1">
      <c r="A158" s="143">
        <v>600</v>
      </c>
      <c r="B158" s="322" t="s">
        <v>17</v>
      </c>
      <c r="C158" s="323"/>
      <c r="D158" s="342"/>
      <c r="E158" s="124">
        <f>E159</f>
        <v>1216200</v>
      </c>
    </row>
    <row r="159" spans="1:5" ht="16.5" thickTop="1">
      <c r="A159" s="327"/>
      <c r="B159" s="144">
        <v>60016</v>
      </c>
      <c r="C159" s="329" t="s">
        <v>108</v>
      </c>
      <c r="D159" s="325"/>
      <c r="E159" s="126">
        <f>E160+E161+E162+E163+E164</f>
        <v>1216200</v>
      </c>
    </row>
    <row r="160" spans="1:5" ht="31.5">
      <c r="A160" s="328"/>
      <c r="B160" s="330"/>
      <c r="C160" s="145">
        <v>4210</v>
      </c>
      <c r="D160" s="142" t="s">
        <v>278</v>
      </c>
      <c r="E160" s="47">
        <v>120000</v>
      </c>
    </row>
    <row r="161" spans="1:5" ht="15.75">
      <c r="A161" s="328"/>
      <c r="B161" s="330"/>
      <c r="C161" s="145">
        <v>4270</v>
      </c>
      <c r="D161" s="146" t="s">
        <v>109</v>
      </c>
      <c r="E161" s="49">
        <v>50000</v>
      </c>
    </row>
    <row r="162" spans="1:5" ht="47.25">
      <c r="A162" s="103"/>
      <c r="B162" s="80"/>
      <c r="C162" s="135">
        <v>4300</v>
      </c>
      <c r="D162" s="131" t="s">
        <v>279</v>
      </c>
      <c r="E162" s="47">
        <v>90000</v>
      </c>
    </row>
    <row r="163" spans="1:5" ht="47.25">
      <c r="A163" s="103"/>
      <c r="B163" s="80"/>
      <c r="C163" s="141">
        <v>4520</v>
      </c>
      <c r="D163" s="11" t="s">
        <v>206</v>
      </c>
      <c r="E163" s="49">
        <v>2200</v>
      </c>
    </row>
    <row r="164" spans="1:5" ht="31.5">
      <c r="A164" s="103"/>
      <c r="B164" s="80"/>
      <c r="C164" s="225">
        <v>6050</v>
      </c>
      <c r="D164" s="262" t="s">
        <v>207</v>
      </c>
      <c r="E164" s="263">
        <f>E165+E166+E167+E168+E169+E170+E171+E172+E173+E174+E175</f>
        <v>954000</v>
      </c>
    </row>
    <row r="165" spans="1:5" ht="66.75" customHeight="1">
      <c r="A165" s="103"/>
      <c r="B165" s="80"/>
      <c r="C165" s="264" t="s">
        <v>0</v>
      </c>
      <c r="D165" s="61" t="s">
        <v>242</v>
      </c>
      <c r="E165" s="47">
        <v>50000</v>
      </c>
    </row>
    <row r="166" spans="1:5" ht="31.5">
      <c r="A166" s="103"/>
      <c r="B166" s="103"/>
      <c r="C166" s="265" t="s">
        <v>0</v>
      </c>
      <c r="D166" s="71" t="s">
        <v>280</v>
      </c>
      <c r="E166" s="14">
        <v>20000</v>
      </c>
    </row>
    <row r="167" spans="1:5" ht="15.75">
      <c r="A167" s="103"/>
      <c r="B167" s="103"/>
      <c r="C167" s="265" t="s">
        <v>0</v>
      </c>
      <c r="D167" s="152" t="s">
        <v>323</v>
      </c>
      <c r="E167" s="12">
        <v>9000</v>
      </c>
    </row>
    <row r="168" spans="1:5" ht="37.5" customHeight="1">
      <c r="A168" s="103"/>
      <c r="B168" s="103"/>
      <c r="C168" s="265"/>
      <c r="D168" s="71" t="s">
        <v>320</v>
      </c>
      <c r="E168" s="14">
        <v>50000</v>
      </c>
    </row>
    <row r="169" spans="1:5" ht="15.75">
      <c r="A169" s="103"/>
      <c r="B169" s="103"/>
      <c r="C169" s="265"/>
      <c r="D169" s="71" t="s">
        <v>281</v>
      </c>
      <c r="E169" s="14">
        <v>100000</v>
      </c>
    </row>
    <row r="170" spans="1:5" ht="31.5">
      <c r="A170" s="103"/>
      <c r="B170" s="103"/>
      <c r="C170" s="265"/>
      <c r="D170" s="71" t="s">
        <v>282</v>
      </c>
      <c r="E170" s="14">
        <v>115000</v>
      </c>
    </row>
    <row r="171" spans="1:5" ht="31.5">
      <c r="A171" s="103"/>
      <c r="B171" s="103"/>
      <c r="C171" s="265"/>
      <c r="D171" s="71" t="s">
        <v>283</v>
      </c>
      <c r="E171" s="14">
        <v>350000</v>
      </c>
    </row>
    <row r="172" spans="1:5" ht="15.75">
      <c r="A172" s="103"/>
      <c r="B172" s="103"/>
      <c r="C172" s="265"/>
      <c r="D172" s="71" t="s">
        <v>284</v>
      </c>
      <c r="E172" s="14">
        <v>155000</v>
      </c>
    </row>
    <row r="173" spans="1:5" ht="15.75">
      <c r="A173" s="103"/>
      <c r="B173" s="103"/>
      <c r="C173" s="265"/>
      <c r="D173" s="71" t="s">
        <v>285</v>
      </c>
      <c r="E173" s="14">
        <v>60000</v>
      </c>
    </row>
    <row r="174" spans="1:5" ht="15.75">
      <c r="A174" s="103"/>
      <c r="B174" s="103"/>
      <c r="C174" s="265"/>
      <c r="D174" s="71" t="s">
        <v>286</v>
      </c>
      <c r="E174" s="14">
        <v>30000</v>
      </c>
    </row>
    <row r="175" spans="1:5" ht="16.5" thickBot="1">
      <c r="A175" s="103"/>
      <c r="B175" s="103"/>
      <c r="C175" s="266"/>
      <c r="D175" s="71" t="s">
        <v>287</v>
      </c>
      <c r="E175" s="14">
        <v>15000</v>
      </c>
    </row>
    <row r="176" spans="1:5" ht="17.25" thickBot="1" thickTop="1">
      <c r="A176" s="143">
        <v>630</v>
      </c>
      <c r="B176" s="322" t="s">
        <v>112</v>
      </c>
      <c r="C176" s="323"/>
      <c r="D176" s="342"/>
      <c r="E176" s="87">
        <f>E177</f>
        <v>1422300</v>
      </c>
    </row>
    <row r="177" spans="1:5" ht="16.5" thickTop="1">
      <c r="A177" s="331"/>
      <c r="B177" s="144">
        <v>63003</v>
      </c>
      <c r="C177" s="332" t="s">
        <v>113</v>
      </c>
      <c r="D177" s="333"/>
      <c r="E177" s="126">
        <f>E178+E179+E180+E181</f>
        <v>1422300</v>
      </c>
    </row>
    <row r="178" spans="1:5" ht="114.75" customHeight="1">
      <c r="A178" s="331"/>
      <c r="B178" s="154"/>
      <c r="C178" s="208">
        <v>6058</v>
      </c>
      <c r="D178" s="71" t="s">
        <v>243</v>
      </c>
      <c r="E178" s="155">
        <v>779650</v>
      </c>
    </row>
    <row r="179" spans="1:5" ht="114.75" customHeight="1">
      <c r="A179" s="331"/>
      <c r="B179" s="330"/>
      <c r="C179" s="135">
        <v>6059</v>
      </c>
      <c r="D179" s="71" t="s">
        <v>244</v>
      </c>
      <c r="E179" s="14">
        <v>622650</v>
      </c>
    </row>
    <row r="180" spans="1:5" ht="78.75">
      <c r="A180" s="331"/>
      <c r="B180" s="330"/>
      <c r="C180" s="141">
        <v>6050</v>
      </c>
      <c r="D180" s="152" t="s">
        <v>246</v>
      </c>
      <c r="E180" s="12">
        <v>10000</v>
      </c>
    </row>
    <row r="181" spans="1:5" ht="63.75" thickBot="1">
      <c r="A181" s="148"/>
      <c r="B181" s="80"/>
      <c r="C181" s="141">
        <v>6050</v>
      </c>
      <c r="D181" s="152" t="s">
        <v>245</v>
      </c>
      <c r="E181" s="12">
        <v>10000</v>
      </c>
    </row>
    <row r="182" spans="1:5" ht="17.25" thickBot="1" thickTop="1">
      <c r="A182" s="143">
        <v>700</v>
      </c>
      <c r="B182" s="334" t="s">
        <v>20</v>
      </c>
      <c r="C182" s="334"/>
      <c r="D182" s="334"/>
      <c r="E182" s="87">
        <f>E183</f>
        <v>217141</v>
      </c>
    </row>
    <row r="183" spans="1:5" ht="108" customHeight="1" thickTop="1">
      <c r="A183" s="327"/>
      <c r="B183" s="88">
        <v>70005</v>
      </c>
      <c r="C183" s="324" t="s">
        <v>288</v>
      </c>
      <c r="D183" s="325"/>
      <c r="E183" s="17">
        <f>E184+E185+E186+E187+E188+E189+E190+E191</f>
        <v>217141</v>
      </c>
    </row>
    <row r="184" spans="1:5" ht="47.25">
      <c r="A184" s="328"/>
      <c r="B184" s="330"/>
      <c r="C184" s="165">
        <v>4210</v>
      </c>
      <c r="D184" s="128" t="s">
        <v>208</v>
      </c>
      <c r="E184" s="136">
        <v>80000</v>
      </c>
    </row>
    <row r="185" spans="1:5" ht="15.75">
      <c r="A185" s="328"/>
      <c r="B185" s="330"/>
      <c r="C185" s="145">
        <v>4260</v>
      </c>
      <c r="D185" s="128" t="s">
        <v>114</v>
      </c>
      <c r="E185" s="136">
        <v>7000</v>
      </c>
    </row>
    <row r="186" spans="1:5" ht="15.75">
      <c r="A186" s="328"/>
      <c r="B186" s="330"/>
      <c r="C186" s="147">
        <v>4270</v>
      </c>
      <c r="D186" s="131" t="s">
        <v>115</v>
      </c>
      <c r="E186" s="47">
        <v>50000</v>
      </c>
    </row>
    <row r="187" spans="1:5" ht="15.75">
      <c r="A187" s="328"/>
      <c r="B187" s="330"/>
      <c r="C187" s="145">
        <v>4300</v>
      </c>
      <c r="D187" s="128" t="s">
        <v>97</v>
      </c>
      <c r="E187" s="136">
        <v>64000</v>
      </c>
    </row>
    <row r="188" spans="1:5" ht="31.5">
      <c r="A188" s="328"/>
      <c r="B188" s="330"/>
      <c r="C188" s="145">
        <v>4390</v>
      </c>
      <c r="D188" s="128" t="s">
        <v>209</v>
      </c>
      <c r="E188" s="136">
        <v>9041</v>
      </c>
    </row>
    <row r="189" spans="1:5" ht="31.5">
      <c r="A189" s="328"/>
      <c r="B189" s="330"/>
      <c r="C189" s="145">
        <v>4430</v>
      </c>
      <c r="D189" s="128" t="s">
        <v>116</v>
      </c>
      <c r="E189" s="136">
        <v>2000</v>
      </c>
    </row>
    <row r="190" spans="1:5" ht="15.75">
      <c r="A190" s="103"/>
      <c r="B190" s="103"/>
      <c r="C190" s="135">
        <v>4480</v>
      </c>
      <c r="D190" s="71" t="s">
        <v>247</v>
      </c>
      <c r="E190" s="47">
        <v>100</v>
      </c>
    </row>
    <row r="191" spans="1:5" ht="32.25" thickBot="1">
      <c r="A191" s="103"/>
      <c r="B191" s="103"/>
      <c r="C191" s="135">
        <v>6060</v>
      </c>
      <c r="D191" s="71" t="s">
        <v>248</v>
      </c>
      <c r="E191" s="47">
        <v>5000</v>
      </c>
    </row>
    <row r="192" spans="1:5" ht="17.25" thickBot="1" thickTop="1">
      <c r="A192" s="143">
        <v>710</v>
      </c>
      <c r="B192" s="334" t="s">
        <v>117</v>
      </c>
      <c r="C192" s="334"/>
      <c r="D192" s="334"/>
      <c r="E192" s="87">
        <f>E193+E197</f>
        <v>169000</v>
      </c>
    </row>
    <row r="193" spans="1:5" ht="16.5" thickTop="1">
      <c r="A193" s="328"/>
      <c r="B193" s="144">
        <v>71004</v>
      </c>
      <c r="C193" s="335" t="s">
        <v>118</v>
      </c>
      <c r="D193" s="333"/>
      <c r="E193" s="126">
        <f>E194+E195+E196</f>
        <v>157000</v>
      </c>
    </row>
    <row r="194" spans="1:5" ht="15.75">
      <c r="A194" s="328"/>
      <c r="B194" s="336"/>
      <c r="C194" s="156">
        <v>4170</v>
      </c>
      <c r="D194" s="157" t="s">
        <v>104</v>
      </c>
      <c r="E194" s="155">
        <v>30000</v>
      </c>
    </row>
    <row r="195" spans="1:5" ht="15.75">
      <c r="A195" s="328"/>
      <c r="B195" s="331"/>
      <c r="C195" s="145">
        <v>4300</v>
      </c>
      <c r="D195" s="146" t="s">
        <v>97</v>
      </c>
      <c r="E195" s="136">
        <v>55000</v>
      </c>
    </row>
    <row r="196" spans="1:5" ht="47.25">
      <c r="A196" s="328"/>
      <c r="B196" s="158"/>
      <c r="C196" s="145">
        <v>4390</v>
      </c>
      <c r="D196" s="131" t="s">
        <v>249</v>
      </c>
      <c r="E196" s="136">
        <v>72000</v>
      </c>
    </row>
    <row r="197" spans="1:5" ht="15.75">
      <c r="A197" s="328"/>
      <c r="B197" s="144">
        <v>71035</v>
      </c>
      <c r="C197" s="337" t="s">
        <v>119</v>
      </c>
      <c r="D197" s="301"/>
      <c r="E197" s="126">
        <f>E198+E199</f>
        <v>12000</v>
      </c>
    </row>
    <row r="198" spans="1:5" ht="15.75">
      <c r="A198" s="328"/>
      <c r="B198" s="338"/>
      <c r="C198" s="145">
        <v>4210</v>
      </c>
      <c r="D198" s="159" t="s">
        <v>107</v>
      </c>
      <c r="E198" s="136">
        <v>6000</v>
      </c>
    </row>
    <row r="199" spans="1:5" ht="16.5" thickBot="1">
      <c r="A199" s="328"/>
      <c r="B199" s="330"/>
      <c r="C199" s="147">
        <v>4300</v>
      </c>
      <c r="D199" s="164" t="s">
        <v>97</v>
      </c>
      <c r="E199" s="163">
        <v>6000</v>
      </c>
    </row>
    <row r="200" spans="1:5" ht="17.25" thickBot="1" thickTop="1">
      <c r="A200" s="143">
        <v>720</v>
      </c>
      <c r="B200" s="322" t="s">
        <v>250</v>
      </c>
      <c r="C200" s="323"/>
      <c r="D200" s="342"/>
      <c r="E200" s="236">
        <f>E201</f>
        <v>20000</v>
      </c>
    </row>
    <row r="201" spans="1:5" ht="16.5" thickTop="1">
      <c r="A201" s="103"/>
      <c r="B201" s="269">
        <v>75095</v>
      </c>
      <c r="C201" s="310" t="s">
        <v>79</v>
      </c>
      <c r="D201" s="311"/>
      <c r="E201" s="43">
        <f>E202</f>
        <v>20000</v>
      </c>
    </row>
    <row r="202" spans="1:5" ht="32.25" thickBot="1">
      <c r="A202" s="103"/>
      <c r="B202" s="267"/>
      <c r="C202" s="51">
        <v>6050</v>
      </c>
      <c r="D202" s="268" t="s">
        <v>310</v>
      </c>
      <c r="E202" s="85">
        <v>20000</v>
      </c>
    </row>
    <row r="203" spans="1:5" ht="17.25" thickBot="1" thickTop="1">
      <c r="A203" s="143">
        <v>750</v>
      </c>
      <c r="B203" s="322" t="s">
        <v>29</v>
      </c>
      <c r="C203" s="323"/>
      <c r="D203" s="323"/>
      <c r="E203" s="124">
        <f>E204+E210+E216+E239+E244</f>
        <v>2798950</v>
      </c>
    </row>
    <row r="204" spans="1:5" ht="16.5" thickTop="1">
      <c r="A204" s="330"/>
      <c r="B204" s="149">
        <v>75011</v>
      </c>
      <c r="C204" s="324" t="s">
        <v>30</v>
      </c>
      <c r="D204" s="325"/>
      <c r="E204" s="126">
        <f>SUM(E205+E206+E207+E208+E209)</f>
        <v>161350</v>
      </c>
    </row>
    <row r="205" spans="1:5" ht="15.75">
      <c r="A205" s="330"/>
      <c r="B205" s="161"/>
      <c r="C205" s="127">
        <v>4010</v>
      </c>
      <c r="D205" s="146" t="s">
        <v>121</v>
      </c>
      <c r="E205" s="136">
        <v>122000</v>
      </c>
    </row>
    <row r="206" spans="1:5" ht="15.75">
      <c r="A206" s="328"/>
      <c r="B206" s="330"/>
      <c r="C206" s="145">
        <v>4040</v>
      </c>
      <c r="D206" s="146" t="s">
        <v>122</v>
      </c>
      <c r="E206" s="136">
        <v>10700</v>
      </c>
    </row>
    <row r="207" spans="1:5" ht="15.75">
      <c r="A207" s="328"/>
      <c r="B207" s="330"/>
      <c r="C207" s="145">
        <v>4110</v>
      </c>
      <c r="D207" s="146" t="s">
        <v>123</v>
      </c>
      <c r="E207" s="136">
        <v>23000</v>
      </c>
    </row>
    <row r="208" spans="1:5" ht="15.75">
      <c r="A208" s="328"/>
      <c r="B208" s="330"/>
      <c r="C208" s="145">
        <v>4120</v>
      </c>
      <c r="D208" s="146" t="s">
        <v>124</v>
      </c>
      <c r="E208" s="136">
        <v>3000</v>
      </c>
    </row>
    <row r="209" spans="1:5" ht="31.5">
      <c r="A209" s="328"/>
      <c r="B209" s="339"/>
      <c r="C209" s="145">
        <v>4440</v>
      </c>
      <c r="D209" s="146" t="s">
        <v>125</v>
      </c>
      <c r="E209" s="47">
        <v>2650</v>
      </c>
    </row>
    <row r="210" spans="1:5" ht="15.75">
      <c r="A210" s="328"/>
      <c r="B210" s="144">
        <v>75022</v>
      </c>
      <c r="C210" s="337" t="s">
        <v>126</v>
      </c>
      <c r="D210" s="301"/>
      <c r="E210" s="126">
        <f>SUM(E211:E215)</f>
        <v>152000</v>
      </c>
    </row>
    <row r="211" spans="1:5" ht="15.75">
      <c r="A211" s="328"/>
      <c r="B211" s="338"/>
      <c r="C211" s="145">
        <v>3030</v>
      </c>
      <c r="D211" s="146" t="s">
        <v>127</v>
      </c>
      <c r="E211" s="136">
        <v>131000</v>
      </c>
    </row>
    <row r="212" spans="1:5" ht="31.5">
      <c r="A212" s="328"/>
      <c r="B212" s="330"/>
      <c r="C212" s="145">
        <v>4360</v>
      </c>
      <c r="D212" s="146" t="s">
        <v>210</v>
      </c>
      <c r="E212" s="136">
        <v>2000</v>
      </c>
    </row>
    <row r="213" spans="1:5" ht="15.75">
      <c r="A213" s="328"/>
      <c r="B213" s="330"/>
      <c r="C213" s="145">
        <v>4410</v>
      </c>
      <c r="D213" s="146" t="s">
        <v>128</v>
      </c>
      <c r="E213" s="136">
        <v>1000</v>
      </c>
    </row>
    <row r="214" spans="1:5" ht="47.25">
      <c r="A214" s="328"/>
      <c r="B214" s="330"/>
      <c r="C214" s="147">
        <v>4210</v>
      </c>
      <c r="D214" s="142" t="s">
        <v>311</v>
      </c>
      <c r="E214" s="49">
        <v>13000</v>
      </c>
    </row>
    <row r="215" spans="1:5" ht="15.75">
      <c r="A215" s="328"/>
      <c r="B215" s="339"/>
      <c r="C215" s="135">
        <v>4300</v>
      </c>
      <c r="D215" s="146" t="s">
        <v>110</v>
      </c>
      <c r="E215" s="47">
        <v>5000</v>
      </c>
    </row>
    <row r="216" spans="1:5" ht="15.75">
      <c r="A216" s="328"/>
      <c r="B216" s="144">
        <v>75023</v>
      </c>
      <c r="C216" s="337" t="s">
        <v>129</v>
      </c>
      <c r="D216" s="301"/>
      <c r="E216" s="126">
        <f>E217+E218+E219+E220+E221+E222+E223+E224+E225+E226+E227+E228+E229+E230+E231+E232+E233+E234+E235+E236+E237+E238</f>
        <v>2057000</v>
      </c>
    </row>
    <row r="217" spans="1:5" ht="15.75">
      <c r="A217" s="328"/>
      <c r="B217" s="338"/>
      <c r="C217" s="145">
        <v>4010</v>
      </c>
      <c r="D217" s="142" t="s">
        <v>121</v>
      </c>
      <c r="E217" s="49">
        <v>1169000</v>
      </c>
    </row>
    <row r="218" spans="1:5" ht="15.75">
      <c r="A218" s="328"/>
      <c r="B218" s="330"/>
      <c r="C218" s="135">
        <v>4040</v>
      </c>
      <c r="D218" s="146" t="s">
        <v>122</v>
      </c>
      <c r="E218" s="47">
        <v>87000</v>
      </c>
    </row>
    <row r="219" spans="1:5" ht="31.5">
      <c r="A219" s="328"/>
      <c r="B219" s="330"/>
      <c r="C219" s="135">
        <v>3020</v>
      </c>
      <c r="D219" s="146" t="s">
        <v>130</v>
      </c>
      <c r="E219" s="136">
        <v>4000</v>
      </c>
    </row>
    <row r="220" spans="1:5" ht="15.75">
      <c r="A220" s="328"/>
      <c r="B220" s="330"/>
      <c r="C220" s="135">
        <v>4110</v>
      </c>
      <c r="D220" s="146" t="s">
        <v>123</v>
      </c>
      <c r="E220" s="136">
        <v>215000</v>
      </c>
    </row>
    <row r="221" spans="1:5" ht="15.75">
      <c r="A221" s="328"/>
      <c r="B221" s="330"/>
      <c r="C221" s="135">
        <v>4120</v>
      </c>
      <c r="D221" s="146" t="s">
        <v>124</v>
      </c>
      <c r="E221" s="136">
        <v>30000</v>
      </c>
    </row>
    <row r="222" spans="1:5" ht="15.75">
      <c r="A222" s="328"/>
      <c r="B222" s="330"/>
      <c r="C222" s="147">
        <v>4140</v>
      </c>
      <c r="D222" s="162" t="s">
        <v>131</v>
      </c>
      <c r="E222" s="47">
        <v>20000</v>
      </c>
    </row>
    <row r="223" spans="1:5" ht="15.75">
      <c r="A223" s="328"/>
      <c r="B223" s="330"/>
      <c r="C223" s="147">
        <v>4170</v>
      </c>
      <c r="D223" s="162" t="s">
        <v>104</v>
      </c>
      <c r="E223" s="163">
        <v>5000</v>
      </c>
    </row>
    <row r="224" spans="1:5" ht="47.25">
      <c r="A224" s="328"/>
      <c r="B224" s="330"/>
      <c r="C224" s="147">
        <v>4210</v>
      </c>
      <c r="D224" s="164" t="s">
        <v>132</v>
      </c>
      <c r="E224" s="12">
        <v>100000</v>
      </c>
    </row>
    <row r="225" spans="1:5" ht="15.75">
      <c r="A225" s="328"/>
      <c r="B225" s="330"/>
      <c r="C225" s="145">
        <v>4260</v>
      </c>
      <c r="D225" s="146" t="s">
        <v>114</v>
      </c>
      <c r="E225" s="14">
        <v>13000</v>
      </c>
    </row>
    <row r="226" spans="1:5" ht="15.75">
      <c r="A226" s="328"/>
      <c r="B226" s="330"/>
      <c r="C226" s="145">
        <v>4270</v>
      </c>
      <c r="D226" s="146" t="s">
        <v>109</v>
      </c>
      <c r="E226" s="14">
        <v>10000</v>
      </c>
    </row>
    <row r="227" spans="1:5" ht="15.75">
      <c r="A227" s="328"/>
      <c r="B227" s="330"/>
      <c r="C227" s="145">
        <v>4280</v>
      </c>
      <c r="D227" s="146" t="s">
        <v>133</v>
      </c>
      <c r="E227" s="14">
        <v>1000</v>
      </c>
    </row>
    <row r="228" spans="1:5" ht="15.75">
      <c r="A228" s="328"/>
      <c r="B228" s="330"/>
      <c r="C228" s="145">
        <v>4300</v>
      </c>
      <c r="D228" s="146" t="s">
        <v>110</v>
      </c>
      <c r="E228" s="14">
        <v>110000</v>
      </c>
    </row>
    <row r="229" spans="1:5" ht="15.75">
      <c r="A229" s="328"/>
      <c r="B229" s="330"/>
      <c r="C229" s="145">
        <v>4350</v>
      </c>
      <c r="D229" s="146" t="s">
        <v>134</v>
      </c>
      <c r="E229" s="14">
        <v>10000</v>
      </c>
    </row>
    <row r="230" spans="1:5" ht="31.5">
      <c r="A230" s="328"/>
      <c r="B230" s="330"/>
      <c r="C230" s="145">
        <v>4360</v>
      </c>
      <c r="D230" s="146" t="s">
        <v>210</v>
      </c>
      <c r="E230" s="14">
        <v>20000</v>
      </c>
    </row>
    <row r="231" spans="1:5" ht="31.5">
      <c r="A231" s="328"/>
      <c r="B231" s="330"/>
      <c r="C231" s="145">
        <v>4370</v>
      </c>
      <c r="D231" s="146" t="s">
        <v>211</v>
      </c>
      <c r="E231" s="14">
        <v>20000</v>
      </c>
    </row>
    <row r="232" spans="1:5" ht="15.75">
      <c r="A232" s="328"/>
      <c r="B232" s="330"/>
      <c r="C232" s="145">
        <v>4410</v>
      </c>
      <c r="D232" s="146" t="s">
        <v>128</v>
      </c>
      <c r="E232" s="14">
        <v>43000</v>
      </c>
    </row>
    <row r="233" spans="1:5" ht="31.5">
      <c r="A233" s="328"/>
      <c r="B233" s="330"/>
      <c r="C233" s="147">
        <v>4430</v>
      </c>
      <c r="D233" s="142" t="s">
        <v>312</v>
      </c>
      <c r="E233" s="12">
        <v>10000</v>
      </c>
    </row>
    <row r="234" spans="1:5" ht="31.5">
      <c r="A234" s="328"/>
      <c r="B234" s="330"/>
      <c r="C234" s="147">
        <v>4440</v>
      </c>
      <c r="D234" s="142" t="s">
        <v>125</v>
      </c>
      <c r="E234" s="12">
        <v>27000</v>
      </c>
    </row>
    <row r="235" spans="1:5" ht="31.5">
      <c r="A235" s="328"/>
      <c r="B235" s="80"/>
      <c r="C235" s="147">
        <v>4740</v>
      </c>
      <c r="D235" s="131" t="s">
        <v>212</v>
      </c>
      <c r="E235" s="12">
        <v>7000</v>
      </c>
    </row>
    <row r="236" spans="1:5" ht="31.5">
      <c r="A236" s="328"/>
      <c r="B236" s="80"/>
      <c r="C236" s="147">
        <v>4700</v>
      </c>
      <c r="D236" s="131" t="s">
        <v>214</v>
      </c>
      <c r="E236" s="12">
        <v>10000</v>
      </c>
    </row>
    <row r="237" spans="1:5" ht="31.5">
      <c r="A237" s="328"/>
      <c r="B237" s="80"/>
      <c r="C237" s="147">
        <v>4750</v>
      </c>
      <c r="D237" s="131" t="s">
        <v>213</v>
      </c>
      <c r="E237" s="12">
        <v>36000</v>
      </c>
    </row>
    <row r="238" spans="1:5" ht="47.25">
      <c r="A238" s="328"/>
      <c r="B238" s="80"/>
      <c r="C238" s="135">
        <v>6050</v>
      </c>
      <c r="D238" s="214" t="s">
        <v>289</v>
      </c>
      <c r="E238" s="12">
        <v>110000</v>
      </c>
    </row>
    <row r="239" spans="1:5" ht="56.25" customHeight="1">
      <c r="A239" s="328"/>
      <c r="B239" s="50">
        <v>75075</v>
      </c>
      <c r="C239" s="300" t="s">
        <v>251</v>
      </c>
      <c r="D239" s="301"/>
      <c r="E239" s="13">
        <f>E240+E241+E242+E243</f>
        <v>50000</v>
      </c>
    </row>
    <row r="240" spans="1:5" ht="15.75">
      <c r="A240" s="328"/>
      <c r="B240" s="80"/>
      <c r="C240" s="135">
        <v>4210</v>
      </c>
      <c r="D240" s="131" t="s">
        <v>135</v>
      </c>
      <c r="E240" s="14">
        <v>20000</v>
      </c>
    </row>
    <row r="241" spans="1:5" ht="15.75">
      <c r="A241" s="328"/>
      <c r="B241" s="80"/>
      <c r="C241" s="135">
        <v>4300</v>
      </c>
      <c r="D241" s="131" t="s">
        <v>97</v>
      </c>
      <c r="E241" s="14">
        <v>28000</v>
      </c>
    </row>
    <row r="242" spans="1:5" ht="31.5">
      <c r="A242" s="328"/>
      <c r="B242" s="80"/>
      <c r="C242" s="127">
        <v>4360</v>
      </c>
      <c r="D242" s="131" t="s">
        <v>252</v>
      </c>
      <c r="E242" s="14">
        <v>1000</v>
      </c>
    </row>
    <row r="243" spans="1:5" ht="15.75">
      <c r="A243" s="328"/>
      <c r="B243" s="80"/>
      <c r="C243" s="127">
        <v>4430</v>
      </c>
      <c r="D243" s="131" t="s">
        <v>111</v>
      </c>
      <c r="E243" s="14">
        <v>1000</v>
      </c>
    </row>
    <row r="244" spans="1:5" ht="30.75" customHeight="1">
      <c r="A244" s="328"/>
      <c r="B244" s="167">
        <v>75095</v>
      </c>
      <c r="C244" s="300" t="s">
        <v>313</v>
      </c>
      <c r="D244" s="301"/>
      <c r="E244" s="13">
        <f>E245+E246+E247+E248+E249+E250+E251+E252+E253+E254+E255+E256+E257+E258+E259+E260</f>
        <v>378600</v>
      </c>
    </row>
    <row r="245" spans="1:6" ht="31.5">
      <c r="A245" s="330"/>
      <c r="B245" s="328"/>
      <c r="C245" s="135">
        <v>3020</v>
      </c>
      <c r="D245" s="146" t="s">
        <v>136</v>
      </c>
      <c r="E245" s="14">
        <v>4000</v>
      </c>
      <c r="F245" t="s">
        <v>0</v>
      </c>
    </row>
    <row r="246" spans="1:6" ht="15.75">
      <c r="A246" s="330"/>
      <c r="B246" s="328"/>
      <c r="C246" s="168">
        <v>3030</v>
      </c>
      <c r="D246" s="142" t="s">
        <v>137</v>
      </c>
      <c r="E246" s="12">
        <v>1000</v>
      </c>
      <c r="F246" t="s">
        <v>0</v>
      </c>
    </row>
    <row r="247" spans="1:6" ht="15.75">
      <c r="A247" s="330"/>
      <c r="B247" s="328"/>
      <c r="C247" s="132">
        <v>4010</v>
      </c>
      <c r="D247" s="142" t="s">
        <v>121</v>
      </c>
      <c r="E247" s="12">
        <v>201000</v>
      </c>
      <c r="F247" t="s">
        <v>0</v>
      </c>
    </row>
    <row r="248" spans="1:6" ht="31.5">
      <c r="A248" s="330"/>
      <c r="B248" s="328"/>
      <c r="C248" s="127">
        <v>4040</v>
      </c>
      <c r="D248" s="146" t="s">
        <v>138</v>
      </c>
      <c r="E248" s="14">
        <v>13200</v>
      </c>
      <c r="F248" t="s">
        <v>0</v>
      </c>
    </row>
    <row r="249" spans="1:6" ht="31.5">
      <c r="A249" s="330"/>
      <c r="B249" s="328"/>
      <c r="C249" s="127">
        <v>4110</v>
      </c>
      <c r="D249" s="146" t="s">
        <v>139</v>
      </c>
      <c r="E249" s="14">
        <v>36200</v>
      </c>
      <c r="F249" t="s">
        <v>0</v>
      </c>
    </row>
    <row r="250" spans="1:6" ht="31.5">
      <c r="A250" s="330"/>
      <c r="B250" s="328"/>
      <c r="C250" s="127">
        <v>4120</v>
      </c>
      <c r="D250" s="146" t="s">
        <v>140</v>
      </c>
      <c r="E250" s="14">
        <v>5200</v>
      </c>
      <c r="F250" t="s">
        <v>0</v>
      </c>
    </row>
    <row r="251" spans="1:6" ht="15.75">
      <c r="A251" s="330"/>
      <c r="B251" s="328"/>
      <c r="C251" s="127">
        <v>4140</v>
      </c>
      <c r="D251" s="146" t="s">
        <v>131</v>
      </c>
      <c r="E251" s="14">
        <v>7000</v>
      </c>
      <c r="F251" t="s">
        <v>0</v>
      </c>
    </row>
    <row r="252" spans="1:6" ht="31.5">
      <c r="A252" s="330"/>
      <c r="B252" s="328"/>
      <c r="C252" s="127">
        <v>4410</v>
      </c>
      <c r="D252" s="146" t="s">
        <v>141</v>
      </c>
      <c r="E252" s="14">
        <v>3400</v>
      </c>
      <c r="F252" t="s">
        <v>0</v>
      </c>
    </row>
    <row r="253" spans="1:6" ht="15.75">
      <c r="A253" s="330"/>
      <c r="B253" s="328"/>
      <c r="C253" s="127">
        <v>4430</v>
      </c>
      <c r="D253" s="146" t="s">
        <v>111</v>
      </c>
      <c r="E253" s="14">
        <v>1000</v>
      </c>
      <c r="F253" t="s">
        <v>0</v>
      </c>
    </row>
    <row r="254" spans="1:6" ht="31.5">
      <c r="A254" s="330"/>
      <c r="B254" s="328"/>
      <c r="C254" s="127">
        <v>4440</v>
      </c>
      <c r="D254" s="146" t="s">
        <v>142</v>
      </c>
      <c r="E254" s="14">
        <v>12400</v>
      </c>
      <c r="F254" t="s">
        <v>0</v>
      </c>
    </row>
    <row r="255" spans="1:6" ht="31.5">
      <c r="A255" s="330"/>
      <c r="B255" s="328"/>
      <c r="C255" s="132">
        <v>4210</v>
      </c>
      <c r="D255" s="142" t="s">
        <v>290</v>
      </c>
      <c r="E255" s="12">
        <v>37000</v>
      </c>
      <c r="F255" t="s">
        <v>0</v>
      </c>
    </row>
    <row r="256" spans="1:6" ht="15.75">
      <c r="A256" s="330"/>
      <c r="B256" s="328"/>
      <c r="C256" s="127">
        <v>4260</v>
      </c>
      <c r="D256" s="146" t="s">
        <v>143</v>
      </c>
      <c r="E256" s="14">
        <v>10000</v>
      </c>
      <c r="F256" t="s">
        <v>0</v>
      </c>
    </row>
    <row r="257" spans="1:6" ht="31.5">
      <c r="A257" s="330"/>
      <c r="B257" s="328"/>
      <c r="C257" s="127">
        <v>4270</v>
      </c>
      <c r="D257" s="146" t="s">
        <v>291</v>
      </c>
      <c r="E257" s="14">
        <v>20000</v>
      </c>
      <c r="F257" t="s">
        <v>0</v>
      </c>
    </row>
    <row r="258" spans="1:6" ht="31.5">
      <c r="A258" s="330"/>
      <c r="B258" s="169"/>
      <c r="C258" s="145">
        <v>4280</v>
      </c>
      <c r="D258" s="146" t="s">
        <v>144</v>
      </c>
      <c r="E258" s="14">
        <v>1000</v>
      </c>
      <c r="F258" t="s">
        <v>0</v>
      </c>
    </row>
    <row r="259" spans="1:6" ht="15.75">
      <c r="A259" s="330"/>
      <c r="B259" s="80"/>
      <c r="C259" s="147">
        <v>4300</v>
      </c>
      <c r="D259" s="142" t="s">
        <v>97</v>
      </c>
      <c r="E259" s="12">
        <v>25000</v>
      </c>
      <c r="F259" t="s">
        <v>0</v>
      </c>
    </row>
    <row r="260" spans="1:5" ht="32.25" thickBot="1">
      <c r="A260" s="80"/>
      <c r="B260" s="103"/>
      <c r="C260" s="135">
        <v>4360</v>
      </c>
      <c r="D260" s="131" t="s">
        <v>252</v>
      </c>
      <c r="E260" s="14">
        <v>1200</v>
      </c>
    </row>
    <row r="261" spans="1:6" ht="51" customHeight="1" thickBot="1" thickTop="1">
      <c r="A261" s="143">
        <v>751</v>
      </c>
      <c r="B261" s="322" t="s">
        <v>33</v>
      </c>
      <c r="C261" s="323"/>
      <c r="D261" s="323"/>
      <c r="E261" s="124">
        <f>E262</f>
        <v>1539</v>
      </c>
      <c r="F261" t="s">
        <v>0</v>
      </c>
    </row>
    <row r="262" spans="1:5" ht="37.5" customHeight="1" thickTop="1">
      <c r="A262" s="340"/>
      <c r="B262" s="89">
        <v>75101</v>
      </c>
      <c r="C262" s="324" t="s">
        <v>34</v>
      </c>
      <c r="D262" s="325"/>
      <c r="E262" s="17">
        <f>E263+E264+E265+E266</f>
        <v>1539</v>
      </c>
    </row>
    <row r="263" spans="1:5" ht="15.75">
      <c r="A263" s="330"/>
      <c r="B263" s="154"/>
      <c r="C263" s="208">
        <v>4170</v>
      </c>
      <c r="D263" s="9" t="s">
        <v>104</v>
      </c>
      <c r="E263" s="155">
        <v>700</v>
      </c>
    </row>
    <row r="264" spans="1:5" ht="15.75">
      <c r="A264" s="330"/>
      <c r="B264" s="330"/>
      <c r="C264" s="171">
        <v>4110</v>
      </c>
      <c r="D264" s="146" t="s">
        <v>123</v>
      </c>
      <c r="E264" s="14">
        <v>121</v>
      </c>
    </row>
    <row r="265" spans="1:5" ht="15.75">
      <c r="A265" s="330"/>
      <c r="B265" s="330"/>
      <c r="C265" s="171">
        <v>4120</v>
      </c>
      <c r="D265" s="146" t="s">
        <v>124</v>
      </c>
      <c r="E265" s="14">
        <v>18</v>
      </c>
    </row>
    <row r="266" spans="1:5" ht="16.5" thickBot="1">
      <c r="A266" s="330"/>
      <c r="B266" s="330"/>
      <c r="C266" s="171">
        <v>4210</v>
      </c>
      <c r="D266" s="146" t="s">
        <v>107</v>
      </c>
      <c r="E266" s="14">
        <v>700</v>
      </c>
    </row>
    <row r="267" spans="1:5" ht="37.5" customHeight="1" thickBot="1" thickTop="1">
      <c r="A267" s="143">
        <v>754</v>
      </c>
      <c r="B267" s="334" t="s">
        <v>145</v>
      </c>
      <c r="C267" s="334"/>
      <c r="D267" s="334"/>
      <c r="E267" s="124">
        <f>E268+E270+E282+E284</f>
        <v>89000</v>
      </c>
    </row>
    <row r="268" spans="1:5" ht="16.5" thickTop="1">
      <c r="A268" s="158"/>
      <c r="B268" s="173">
        <v>75405</v>
      </c>
      <c r="C268" s="324" t="s">
        <v>146</v>
      </c>
      <c r="D268" s="325"/>
      <c r="E268" s="174">
        <f>E269</f>
        <v>3000</v>
      </c>
    </row>
    <row r="269" spans="1:5" ht="15.75">
      <c r="A269" s="175"/>
      <c r="B269" s="215"/>
      <c r="C269" s="176">
        <v>3000</v>
      </c>
      <c r="D269" s="176" t="s">
        <v>147</v>
      </c>
      <c r="E269" s="177">
        <v>3000</v>
      </c>
    </row>
    <row r="270" spans="1:5" ht="15.75">
      <c r="A270" s="330"/>
      <c r="B270" s="149">
        <v>75412</v>
      </c>
      <c r="C270" s="332" t="s">
        <v>148</v>
      </c>
      <c r="D270" s="333"/>
      <c r="E270" s="126">
        <f>E271+E272+E273+E274+E275+E276+E277+E278+E279+E280+E281</f>
        <v>80000</v>
      </c>
    </row>
    <row r="271" spans="1:5" ht="31.5">
      <c r="A271" s="330"/>
      <c r="B271" s="341"/>
      <c r="C271" s="171" t="s">
        <v>149</v>
      </c>
      <c r="D271" s="146" t="s">
        <v>106</v>
      </c>
      <c r="E271" s="14">
        <v>2000</v>
      </c>
    </row>
    <row r="272" spans="1:5" ht="15.75">
      <c r="A272" s="330"/>
      <c r="B272" s="328"/>
      <c r="C272" s="171">
        <v>4110</v>
      </c>
      <c r="D272" s="146" t="s">
        <v>123</v>
      </c>
      <c r="E272" s="14">
        <v>2000</v>
      </c>
    </row>
    <row r="273" spans="1:5" ht="15.75">
      <c r="A273" s="330"/>
      <c r="B273" s="328"/>
      <c r="C273" s="171">
        <v>4120</v>
      </c>
      <c r="D273" s="146" t="s">
        <v>124</v>
      </c>
      <c r="E273" s="14">
        <v>200</v>
      </c>
    </row>
    <row r="274" spans="1:5" ht="15.75">
      <c r="A274" s="330"/>
      <c r="B274" s="328"/>
      <c r="C274" s="171" t="s">
        <v>150</v>
      </c>
      <c r="D274" s="146" t="s">
        <v>104</v>
      </c>
      <c r="E274" s="14">
        <v>18000</v>
      </c>
    </row>
    <row r="275" spans="1:5" ht="15.75">
      <c r="A275" s="330"/>
      <c r="B275" s="328"/>
      <c r="C275" s="171">
        <v>4210</v>
      </c>
      <c r="D275" s="146" t="s">
        <v>107</v>
      </c>
      <c r="E275" s="14">
        <v>14800</v>
      </c>
    </row>
    <row r="276" spans="1:5" ht="15.75">
      <c r="A276" s="330"/>
      <c r="B276" s="328"/>
      <c r="C276" s="171">
        <v>4260</v>
      </c>
      <c r="D276" s="146" t="s">
        <v>114</v>
      </c>
      <c r="E276" s="14">
        <v>6000</v>
      </c>
    </row>
    <row r="277" spans="1:5" ht="15.75">
      <c r="A277" s="330"/>
      <c r="B277" s="328"/>
      <c r="C277" s="171">
        <v>4270</v>
      </c>
      <c r="D277" s="146" t="s">
        <v>115</v>
      </c>
      <c r="E277" s="14">
        <v>10000</v>
      </c>
    </row>
    <row r="278" spans="1:5" ht="15.75">
      <c r="A278" s="330"/>
      <c r="B278" s="328"/>
      <c r="C278" s="171">
        <v>4280</v>
      </c>
      <c r="D278" s="146" t="s">
        <v>133</v>
      </c>
      <c r="E278" s="14">
        <v>2000</v>
      </c>
    </row>
    <row r="279" spans="1:5" ht="15.75">
      <c r="A279" s="330"/>
      <c r="B279" s="328"/>
      <c r="C279" s="171">
        <v>4300</v>
      </c>
      <c r="D279" s="146" t="s">
        <v>110</v>
      </c>
      <c r="E279" s="14">
        <v>10000</v>
      </c>
    </row>
    <row r="280" spans="1:5" ht="31.5">
      <c r="A280" s="330"/>
      <c r="B280" s="328"/>
      <c r="C280" s="171" t="s">
        <v>253</v>
      </c>
      <c r="D280" s="146" t="s">
        <v>252</v>
      </c>
      <c r="E280" s="14">
        <v>2000</v>
      </c>
    </row>
    <row r="281" spans="1:5" ht="15.75">
      <c r="A281" s="330"/>
      <c r="B281" s="328"/>
      <c r="C281" s="171">
        <v>4430</v>
      </c>
      <c r="D281" s="146" t="s">
        <v>151</v>
      </c>
      <c r="E281" s="14">
        <v>13000</v>
      </c>
    </row>
    <row r="282" spans="1:5" ht="15.75">
      <c r="A282" s="330"/>
      <c r="B282" s="95">
        <v>75414</v>
      </c>
      <c r="C282" s="300" t="s">
        <v>152</v>
      </c>
      <c r="D282" s="301"/>
      <c r="E282" s="13">
        <f>E283</f>
        <v>3000</v>
      </c>
    </row>
    <row r="283" spans="1:5" ht="15.75">
      <c r="A283" s="330"/>
      <c r="B283" s="161"/>
      <c r="C283" s="216">
        <v>4210</v>
      </c>
      <c r="D283" s="142" t="s">
        <v>107</v>
      </c>
      <c r="E283" s="12">
        <v>3000</v>
      </c>
    </row>
    <row r="284" spans="1:5" ht="15.75">
      <c r="A284" s="80"/>
      <c r="B284" s="50">
        <v>75495</v>
      </c>
      <c r="C284" s="284" t="s">
        <v>79</v>
      </c>
      <c r="D284" s="285"/>
      <c r="E284" s="13">
        <f>E285</f>
        <v>3000</v>
      </c>
    </row>
    <row r="285" spans="1:5" ht="16.5" thickBot="1">
      <c r="A285" s="80"/>
      <c r="B285" s="103"/>
      <c r="C285" s="52" t="s">
        <v>155</v>
      </c>
      <c r="D285" s="18" t="s">
        <v>120</v>
      </c>
      <c r="E285" s="19">
        <v>3000</v>
      </c>
    </row>
    <row r="286" spans="1:5" ht="73.5" customHeight="1" thickBot="1" thickTop="1">
      <c r="A286" s="143">
        <v>756</v>
      </c>
      <c r="B286" s="322" t="s">
        <v>36</v>
      </c>
      <c r="C286" s="323"/>
      <c r="D286" s="342"/>
      <c r="E286" s="153">
        <f>E287</f>
        <v>93000</v>
      </c>
    </row>
    <row r="287" spans="1:5" ht="43.5" customHeight="1" thickTop="1">
      <c r="A287" s="170"/>
      <c r="B287" s="88">
        <v>75647</v>
      </c>
      <c r="C287" s="324" t="s">
        <v>153</v>
      </c>
      <c r="D287" s="325"/>
      <c r="E287" s="126">
        <f>E288+E289+E290+E291</f>
        <v>93000</v>
      </c>
    </row>
    <row r="288" spans="1:5" ht="15.75">
      <c r="A288" s="80"/>
      <c r="B288" s="169"/>
      <c r="C288" s="70" t="s">
        <v>154</v>
      </c>
      <c r="D288" s="131" t="s">
        <v>137</v>
      </c>
      <c r="E288" s="14">
        <v>82000</v>
      </c>
    </row>
    <row r="289" spans="1:5" ht="15.75">
      <c r="A289" s="80"/>
      <c r="B289" s="80"/>
      <c r="C289" s="70" t="s">
        <v>155</v>
      </c>
      <c r="D289" s="131" t="s">
        <v>120</v>
      </c>
      <c r="E289" s="14">
        <v>3000</v>
      </c>
    </row>
    <row r="290" spans="1:5" ht="15.75">
      <c r="A290" s="80"/>
      <c r="B290" s="80"/>
      <c r="C290" s="70" t="s">
        <v>156</v>
      </c>
      <c r="D290" s="131" t="s">
        <v>97</v>
      </c>
      <c r="E290" s="14">
        <v>2000</v>
      </c>
    </row>
    <row r="291" spans="1:5" ht="16.5" thickBot="1">
      <c r="A291" s="178"/>
      <c r="B291" s="178"/>
      <c r="C291" s="52" t="s">
        <v>157</v>
      </c>
      <c r="D291" s="18" t="s">
        <v>254</v>
      </c>
      <c r="E291" s="19">
        <v>6000</v>
      </c>
    </row>
    <row r="292" spans="1:5" ht="17.25" thickBot="1" thickTop="1">
      <c r="A292" s="123">
        <v>757</v>
      </c>
      <c r="B292" s="322" t="s">
        <v>158</v>
      </c>
      <c r="C292" s="323"/>
      <c r="D292" s="323"/>
      <c r="E292" s="124">
        <f>E293</f>
        <v>180000</v>
      </c>
    </row>
    <row r="293" spans="1:5" ht="36" customHeight="1" thickTop="1">
      <c r="A293" s="340"/>
      <c r="B293" s="89">
        <v>75702</v>
      </c>
      <c r="C293" s="324" t="s">
        <v>159</v>
      </c>
      <c r="D293" s="325"/>
      <c r="E293" s="17">
        <f>E294</f>
        <v>180000</v>
      </c>
    </row>
    <row r="294" spans="1:5" ht="48" thickBot="1">
      <c r="A294" s="343"/>
      <c r="B294" s="179"/>
      <c r="C294" s="180">
        <v>8070</v>
      </c>
      <c r="D294" s="181" t="s">
        <v>160</v>
      </c>
      <c r="E294" s="19">
        <v>180000</v>
      </c>
    </row>
    <row r="295" spans="1:5" ht="17.25" thickBot="1" thickTop="1">
      <c r="A295" s="182">
        <v>758</v>
      </c>
      <c r="B295" s="322" t="s">
        <v>72</v>
      </c>
      <c r="C295" s="323"/>
      <c r="D295" s="323"/>
      <c r="E295" s="87">
        <f>E296</f>
        <v>250000</v>
      </c>
    </row>
    <row r="296" spans="1:5" ht="16.5" thickTop="1">
      <c r="A296" s="344"/>
      <c r="B296" s="89">
        <v>75818</v>
      </c>
      <c r="C296" s="324" t="s">
        <v>161</v>
      </c>
      <c r="D296" s="325"/>
      <c r="E296" s="17">
        <f>E297</f>
        <v>250000</v>
      </c>
    </row>
    <row r="297" spans="1:5" ht="16.5" thickBot="1">
      <c r="A297" s="345"/>
      <c r="B297" s="151"/>
      <c r="C297" s="172">
        <v>4810</v>
      </c>
      <c r="D297" s="142" t="s">
        <v>255</v>
      </c>
      <c r="E297" s="12">
        <v>250000</v>
      </c>
    </row>
    <row r="298" spans="1:5" ht="17.25" thickBot="1" thickTop="1">
      <c r="A298" s="143">
        <v>801</v>
      </c>
      <c r="B298" s="322" t="s">
        <v>162</v>
      </c>
      <c r="C298" s="323"/>
      <c r="D298" s="323"/>
      <c r="E298" s="124">
        <f>E299+E322+E329+E334+E355+E374+E391+E393+E399</f>
        <v>8143100</v>
      </c>
    </row>
    <row r="299" spans="1:5" ht="16.5" thickTop="1">
      <c r="A299" s="330"/>
      <c r="B299" s="150">
        <v>80101</v>
      </c>
      <c r="C299" s="329" t="s">
        <v>163</v>
      </c>
      <c r="D299" s="325"/>
      <c r="E299" s="126">
        <f>E300+E301+E302+E303+E304+E305+E306+E307+E308+E309+E310+E311+E312+E313+E314+E315+E316+E317+E318+E319+E320+E321</f>
        <v>4222900</v>
      </c>
    </row>
    <row r="300" spans="1:5" ht="73.5" customHeight="1">
      <c r="A300" s="346"/>
      <c r="B300" s="338"/>
      <c r="C300" s="145">
        <v>2590</v>
      </c>
      <c r="D300" s="146" t="s">
        <v>321</v>
      </c>
      <c r="E300" s="14">
        <v>96000</v>
      </c>
    </row>
    <row r="301" spans="1:5" ht="31.5">
      <c r="A301" s="346"/>
      <c r="B301" s="330"/>
      <c r="C301" s="145">
        <v>3020</v>
      </c>
      <c r="D301" s="146" t="s">
        <v>130</v>
      </c>
      <c r="E301" s="14">
        <v>200000</v>
      </c>
    </row>
    <row r="302" spans="1:5" ht="31.5">
      <c r="A302" s="346"/>
      <c r="B302" s="330"/>
      <c r="C302" s="145">
        <v>4010</v>
      </c>
      <c r="D302" s="146" t="s">
        <v>164</v>
      </c>
      <c r="E302" s="14">
        <v>2388000</v>
      </c>
    </row>
    <row r="303" spans="1:5" ht="15.75">
      <c r="A303" s="346"/>
      <c r="B303" s="330"/>
      <c r="C303" s="145">
        <v>4040</v>
      </c>
      <c r="D303" s="146" t="s">
        <v>165</v>
      </c>
      <c r="E303" s="14">
        <v>188000</v>
      </c>
    </row>
    <row r="304" spans="1:5" ht="15.75">
      <c r="A304" s="346"/>
      <c r="B304" s="330"/>
      <c r="C304" s="145">
        <v>4110</v>
      </c>
      <c r="D304" s="146" t="s">
        <v>123</v>
      </c>
      <c r="E304" s="14">
        <v>424000</v>
      </c>
    </row>
    <row r="305" spans="1:5" ht="15.75">
      <c r="A305" s="346"/>
      <c r="B305" s="330"/>
      <c r="C305" s="145">
        <v>4120</v>
      </c>
      <c r="D305" s="146" t="s">
        <v>124</v>
      </c>
      <c r="E305" s="14">
        <v>69000</v>
      </c>
    </row>
    <row r="306" spans="1:5" ht="31.5">
      <c r="A306" s="346"/>
      <c r="B306" s="330"/>
      <c r="C306" s="147">
        <v>4210</v>
      </c>
      <c r="D306" s="142" t="s">
        <v>292</v>
      </c>
      <c r="E306" s="12">
        <v>380000</v>
      </c>
    </row>
    <row r="307" spans="1:5" ht="15.75">
      <c r="A307" s="346"/>
      <c r="B307" s="330"/>
      <c r="C307" s="145">
        <v>4240</v>
      </c>
      <c r="D307" s="146" t="s">
        <v>166</v>
      </c>
      <c r="E307" s="14">
        <v>3600</v>
      </c>
    </row>
    <row r="308" spans="1:5" ht="15.75">
      <c r="A308" s="346"/>
      <c r="B308" s="330"/>
      <c r="C308" s="145">
        <v>4260</v>
      </c>
      <c r="D308" s="146" t="s">
        <v>114</v>
      </c>
      <c r="E308" s="14">
        <v>48800</v>
      </c>
    </row>
    <row r="309" spans="1:5" ht="31.5">
      <c r="A309" s="346"/>
      <c r="B309" s="330"/>
      <c r="C309" s="145">
        <v>4270</v>
      </c>
      <c r="D309" s="146" t="s">
        <v>256</v>
      </c>
      <c r="E309" s="14">
        <v>42000</v>
      </c>
    </row>
    <row r="310" spans="1:5" ht="15.75">
      <c r="A310" s="346"/>
      <c r="B310" s="330"/>
      <c r="C310" s="145">
        <v>4280</v>
      </c>
      <c r="D310" s="146" t="s">
        <v>133</v>
      </c>
      <c r="E310" s="14">
        <v>2700</v>
      </c>
    </row>
    <row r="311" spans="1:5" ht="15.75">
      <c r="A311" s="346"/>
      <c r="B311" s="330"/>
      <c r="C311" s="145">
        <v>4300</v>
      </c>
      <c r="D311" s="146" t="s">
        <v>97</v>
      </c>
      <c r="E311" s="14">
        <v>28000</v>
      </c>
    </row>
    <row r="312" spans="1:5" ht="15.75">
      <c r="A312" s="346"/>
      <c r="B312" s="330"/>
      <c r="C312" s="145">
        <v>4350</v>
      </c>
      <c r="D312" s="146" t="s">
        <v>134</v>
      </c>
      <c r="E312" s="14">
        <v>4000</v>
      </c>
    </row>
    <row r="313" spans="1:5" ht="31.5">
      <c r="A313" s="346"/>
      <c r="B313" s="330"/>
      <c r="C313" s="145">
        <v>4370</v>
      </c>
      <c r="D313" s="146" t="s">
        <v>211</v>
      </c>
      <c r="E313" s="14">
        <v>14000</v>
      </c>
    </row>
    <row r="314" spans="1:5" ht="15.75">
      <c r="A314" s="346"/>
      <c r="B314" s="330"/>
      <c r="C314" s="145">
        <v>4410</v>
      </c>
      <c r="D314" s="146" t="s">
        <v>167</v>
      </c>
      <c r="E314" s="14">
        <v>1300</v>
      </c>
    </row>
    <row r="315" spans="1:5" ht="15.75">
      <c r="A315" s="346"/>
      <c r="B315" s="330"/>
      <c r="C315" s="145">
        <v>4430</v>
      </c>
      <c r="D315" s="146" t="s">
        <v>151</v>
      </c>
      <c r="E315" s="14">
        <v>10300</v>
      </c>
    </row>
    <row r="316" spans="1:5" ht="31.5">
      <c r="A316" s="346"/>
      <c r="B316" s="330"/>
      <c r="C316" s="145">
        <v>4440</v>
      </c>
      <c r="D316" s="146" t="s">
        <v>125</v>
      </c>
      <c r="E316" s="14">
        <v>163000</v>
      </c>
    </row>
    <row r="317" spans="1:5" ht="31.5">
      <c r="A317" s="346"/>
      <c r="B317" s="169"/>
      <c r="C317" s="145">
        <v>4700</v>
      </c>
      <c r="D317" s="146" t="s">
        <v>214</v>
      </c>
      <c r="E317" s="14">
        <v>2200</v>
      </c>
    </row>
    <row r="318" spans="1:5" ht="31.5">
      <c r="A318" s="346"/>
      <c r="B318" s="169"/>
      <c r="C318" s="145">
        <v>4740</v>
      </c>
      <c r="D318" s="131" t="s">
        <v>212</v>
      </c>
      <c r="E318" s="14">
        <v>3900</v>
      </c>
    </row>
    <row r="319" spans="1:5" ht="31.5">
      <c r="A319" s="346"/>
      <c r="B319" s="169"/>
      <c r="C319" s="145">
        <v>4750</v>
      </c>
      <c r="D319" s="131" t="s">
        <v>213</v>
      </c>
      <c r="E319" s="14">
        <v>3600</v>
      </c>
    </row>
    <row r="320" spans="1:5" ht="47.25">
      <c r="A320" s="346"/>
      <c r="B320" s="169"/>
      <c r="C320" s="145">
        <v>6050</v>
      </c>
      <c r="D320" s="131" t="s">
        <v>314</v>
      </c>
      <c r="E320" s="14">
        <v>10500</v>
      </c>
    </row>
    <row r="321" spans="1:5" ht="51" customHeight="1">
      <c r="A321" s="346"/>
      <c r="B321" s="169"/>
      <c r="C321" s="145">
        <v>6050</v>
      </c>
      <c r="D321" s="131" t="s">
        <v>293</v>
      </c>
      <c r="E321" s="14">
        <v>140000</v>
      </c>
    </row>
    <row r="322" spans="1:5" ht="15.75">
      <c r="A322" s="346"/>
      <c r="B322" s="96">
        <v>80103</v>
      </c>
      <c r="C322" s="337" t="s">
        <v>168</v>
      </c>
      <c r="D322" s="301"/>
      <c r="E322" s="13">
        <f>E323+E324+E325+E326+E327+E328</f>
        <v>398000</v>
      </c>
    </row>
    <row r="323" spans="1:5" ht="31.5">
      <c r="A323" s="346"/>
      <c r="B323" s="154"/>
      <c r="C323" s="221">
        <v>3020</v>
      </c>
      <c r="D323" s="9" t="s">
        <v>130</v>
      </c>
      <c r="E323" s="92">
        <v>28000</v>
      </c>
    </row>
    <row r="324" spans="1:5" ht="15.75">
      <c r="A324" s="346"/>
      <c r="B324" s="148"/>
      <c r="C324" s="221">
        <v>4010</v>
      </c>
      <c r="D324" s="222" t="s">
        <v>220</v>
      </c>
      <c r="E324" s="92">
        <v>275000</v>
      </c>
    </row>
    <row r="325" spans="1:5" ht="15.75">
      <c r="A325" s="346"/>
      <c r="B325" s="148"/>
      <c r="C325" s="221">
        <v>4040</v>
      </c>
      <c r="D325" s="222" t="s">
        <v>122</v>
      </c>
      <c r="E325" s="92">
        <v>17000</v>
      </c>
    </row>
    <row r="326" spans="1:5" ht="15.75">
      <c r="A326" s="346"/>
      <c r="B326" s="330"/>
      <c r="C326" s="145">
        <v>4110</v>
      </c>
      <c r="D326" s="146" t="s">
        <v>221</v>
      </c>
      <c r="E326" s="14">
        <v>49000</v>
      </c>
    </row>
    <row r="327" spans="1:5" ht="15.75">
      <c r="A327" s="346"/>
      <c r="B327" s="330"/>
      <c r="C327" s="145">
        <v>4120</v>
      </c>
      <c r="D327" s="146" t="s">
        <v>222</v>
      </c>
      <c r="E327" s="14">
        <v>8000</v>
      </c>
    </row>
    <row r="328" spans="1:5" ht="31.5">
      <c r="A328" s="346"/>
      <c r="B328" s="169"/>
      <c r="C328" s="147">
        <v>4440</v>
      </c>
      <c r="D328" s="11" t="s">
        <v>125</v>
      </c>
      <c r="E328" s="14">
        <v>21000</v>
      </c>
    </row>
    <row r="329" spans="1:5" ht="15.75">
      <c r="A329" s="346"/>
      <c r="B329" s="50">
        <v>80104</v>
      </c>
      <c r="C329" s="300" t="s">
        <v>223</v>
      </c>
      <c r="D329" s="301"/>
      <c r="E329" s="13">
        <f>E330+E331+E332+E333</f>
        <v>60000</v>
      </c>
    </row>
    <row r="330" spans="1:5" ht="55.5" customHeight="1">
      <c r="A330" s="346"/>
      <c r="B330" s="270"/>
      <c r="C330" s="271">
        <v>2310</v>
      </c>
      <c r="D330" s="248" t="s">
        <v>294</v>
      </c>
      <c r="E330" s="253">
        <v>20000</v>
      </c>
    </row>
    <row r="331" spans="1:5" ht="15.75">
      <c r="A331" s="346"/>
      <c r="B331" s="169"/>
      <c r="C331" s="165">
        <v>4170</v>
      </c>
      <c r="D331" s="131" t="s">
        <v>104</v>
      </c>
      <c r="E331" s="14">
        <v>10000</v>
      </c>
    </row>
    <row r="332" spans="1:5" ht="15.75">
      <c r="A332" s="346"/>
      <c r="B332" s="169"/>
      <c r="C332" s="145">
        <v>4210</v>
      </c>
      <c r="D332" s="131" t="s">
        <v>120</v>
      </c>
      <c r="E332" s="14">
        <v>15000</v>
      </c>
    </row>
    <row r="333" spans="1:5" ht="15.75">
      <c r="A333" s="346"/>
      <c r="B333" s="169"/>
      <c r="C333" s="135">
        <v>4270</v>
      </c>
      <c r="D333" s="131" t="s">
        <v>109</v>
      </c>
      <c r="E333" s="14">
        <v>15000</v>
      </c>
    </row>
    <row r="334" spans="1:6" ht="15.75">
      <c r="A334" s="346"/>
      <c r="B334" s="50">
        <v>80110</v>
      </c>
      <c r="C334" s="337" t="s">
        <v>78</v>
      </c>
      <c r="D334" s="301"/>
      <c r="E334" s="13">
        <f>E335+E336+E337+E338+E339+E340+E341+E342+E343+E344+E345+E346+E347+E348+E349+E350+E351+E352+E353+E354</f>
        <v>2354000</v>
      </c>
      <c r="F334" t="s">
        <v>0</v>
      </c>
    </row>
    <row r="335" spans="1:5" ht="31.5">
      <c r="A335" s="346"/>
      <c r="B335" s="338"/>
      <c r="C335" s="145">
        <v>3020</v>
      </c>
      <c r="D335" s="146" t="s">
        <v>130</v>
      </c>
      <c r="E335" s="14">
        <v>106000</v>
      </c>
    </row>
    <row r="336" spans="1:5" ht="31.5">
      <c r="A336" s="346"/>
      <c r="B336" s="330"/>
      <c r="C336" s="145">
        <v>4010</v>
      </c>
      <c r="D336" s="146" t="s">
        <v>164</v>
      </c>
      <c r="E336" s="14">
        <v>1440000</v>
      </c>
    </row>
    <row r="337" spans="1:5" ht="15.75">
      <c r="A337" s="346"/>
      <c r="B337" s="330"/>
      <c r="C337" s="145">
        <v>4040</v>
      </c>
      <c r="D337" s="146" t="s">
        <v>165</v>
      </c>
      <c r="E337" s="14">
        <v>100000</v>
      </c>
    </row>
    <row r="338" spans="1:5" ht="15.75">
      <c r="A338" s="346"/>
      <c r="B338" s="330"/>
      <c r="C338" s="145">
        <v>4110</v>
      </c>
      <c r="D338" s="146" t="s">
        <v>123</v>
      </c>
      <c r="E338" s="14">
        <v>255000</v>
      </c>
    </row>
    <row r="339" spans="1:5" ht="15.75">
      <c r="A339" s="346"/>
      <c r="B339" s="330"/>
      <c r="C339" s="145">
        <v>4120</v>
      </c>
      <c r="D339" s="146" t="s">
        <v>124</v>
      </c>
      <c r="E339" s="14">
        <v>41000</v>
      </c>
    </row>
    <row r="340" spans="1:5" ht="31.5">
      <c r="A340" s="346"/>
      <c r="B340" s="330"/>
      <c r="C340" s="147">
        <v>4210</v>
      </c>
      <c r="D340" s="142" t="s">
        <v>295</v>
      </c>
      <c r="E340" s="12">
        <v>239000</v>
      </c>
    </row>
    <row r="341" spans="1:5" ht="15.75">
      <c r="A341" s="346"/>
      <c r="B341" s="330"/>
      <c r="C341" s="145">
        <v>4240</v>
      </c>
      <c r="D341" s="146" t="s">
        <v>166</v>
      </c>
      <c r="E341" s="14">
        <v>2000</v>
      </c>
    </row>
    <row r="342" spans="1:5" ht="15.75">
      <c r="A342" s="346"/>
      <c r="B342" s="330"/>
      <c r="C342" s="145">
        <v>4260</v>
      </c>
      <c r="D342" s="146" t="s">
        <v>114</v>
      </c>
      <c r="E342" s="14">
        <v>27000</v>
      </c>
    </row>
    <row r="343" spans="1:5" ht="15.75">
      <c r="A343" s="346"/>
      <c r="B343" s="330"/>
      <c r="C343" s="145">
        <v>4270</v>
      </c>
      <c r="D343" s="146" t="s">
        <v>109</v>
      </c>
      <c r="E343" s="14">
        <v>10000</v>
      </c>
    </row>
    <row r="344" spans="1:5" ht="15.75">
      <c r="A344" s="346"/>
      <c r="B344" s="330"/>
      <c r="C344" s="145">
        <v>4280</v>
      </c>
      <c r="D344" s="146" t="s">
        <v>133</v>
      </c>
      <c r="E344" s="14">
        <v>2000</v>
      </c>
    </row>
    <row r="345" spans="1:5" ht="15.75">
      <c r="A345" s="346"/>
      <c r="B345" s="330"/>
      <c r="C345" s="145">
        <v>4300</v>
      </c>
      <c r="D345" s="146" t="s">
        <v>110</v>
      </c>
      <c r="E345" s="14">
        <v>16000</v>
      </c>
    </row>
    <row r="346" spans="1:5" ht="15.75">
      <c r="A346" s="346"/>
      <c r="B346" s="330"/>
      <c r="C346" s="145">
        <v>4350</v>
      </c>
      <c r="D346" s="146" t="s">
        <v>134</v>
      </c>
      <c r="E346" s="14">
        <v>2000</v>
      </c>
    </row>
    <row r="347" spans="1:5" ht="31.5">
      <c r="A347" s="346"/>
      <c r="B347" s="330"/>
      <c r="C347" s="145">
        <v>4370</v>
      </c>
      <c r="D347" s="146" t="s">
        <v>215</v>
      </c>
      <c r="E347" s="14">
        <v>5000</v>
      </c>
    </row>
    <row r="348" spans="1:5" ht="15.75">
      <c r="A348" s="346"/>
      <c r="B348" s="330"/>
      <c r="C348" s="145">
        <v>4430</v>
      </c>
      <c r="D348" s="146" t="s">
        <v>151</v>
      </c>
      <c r="E348" s="14">
        <v>5100</v>
      </c>
    </row>
    <row r="349" spans="1:5" ht="15.75">
      <c r="A349" s="346"/>
      <c r="B349" s="330"/>
      <c r="C349" s="145">
        <v>4410</v>
      </c>
      <c r="D349" s="146" t="s">
        <v>128</v>
      </c>
      <c r="E349" s="14">
        <v>1000</v>
      </c>
    </row>
    <row r="350" spans="1:5" ht="31.5">
      <c r="A350" s="346"/>
      <c r="B350" s="330"/>
      <c r="C350" s="145">
        <v>4440</v>
      </c>
      <c r="D350" s="146" t="s">
        <v>125</v>
      </c>
      <c r="E350" s="14">
        <v>88000</v>
      </c>
    </row>
    <row r="351" spans="1:5" ht="31.5">
      <c r="A351" s="346"/>
      <c r="B351" s="169"/>
      <c r="C351" s="145">
        <v>4700</v>
      </c>
      <c r="D351" s="146" t="s">
        <v>214</v>
      </c>
      <c r="E351" s="14">
        <v>1400</v>
      </c>
    </row>
    <row r="352" spans="1:5" ht="31.5">
      <c r="A352" s="346"/>
      <c r="B352" s="169"/>
      <c r="C352" s="145">
        <v>4740</v>
      </c>
      <c r="D352" s="146" t="s">
        <v>212</v>
      </c>
      <c r="E352" s="14">
        <v>2200</v>
      </c>
    </row>
    <row r="353" spans="1:5" ht="31.5">
      <c r="A353" s="346"/>
      <c r="B353" s="169"/>
      <c r="C353" s="145">
        <v>4750</v>
      </c>
      <c r="D353" s="146" t="s">
        <v>213</v>
      </c>
      <c r="E353" s="14">
        <v>1300</v>
      </c>
    </row>
    <row r="354" spans="1:5" ht="47.25">
      <c r="A354" s="346"/>
      <c r="B354" s="169"/>
      <c r="C354" s="135">
        <v>6050</v>
      </c>
      <c r="D354" s="131" t="s">
        <v>296</v>
      </c>
      <c r="E354" s="14">
        <v>10000</v>
      </c>
    </row>
    <row r="355" spans="1:5" ht="15.75">
      <c r="A355" s="346"/>
      <c r="B355" s="50">
        <v>80113</v>
      </c>
      <c r="C355" s="337" t="s">
        <v>169</v>
      </c>
      <c r="D355" s="301"/>
      <c r="E355" s="65">
        <f>E356+E357+E358+E359+E360+E361+E362+E363+E364+E365+E366+E367+E368+E369+E370+E371+E372+E373</f>
        <v>696000</v>
      </c>
    </row>
    <row r="356" spans="1:5" ht="31.5">
      <c r="A356" s="346"/>
      <c r="B356" s="338"/>
      <c r="C356" s="145">
        <v>3020</v>
      </c>
      <c r="D356" s="146" t="s">
        <v>130</v>
      </c>
      <c r="E356" s="49">
        <v>2000</v>
      </c>
    </row>
    <row r="357" spans="1:5" ht="15.75">
      <c r="A357" s="346"/>
      <c r="B357" s="330"/>
      <c r="C357" s="147">
        <v>4010</v>
      </c>
      <c r="D357" s="142" t="s">
        <v>121</v>
      </c>
      <c r="E357" s="14">
        <v>218000</v>
      </c>
    </row>
    <row r="358" spans="1:5" ht="15.75">
      <c r="A358" s="346"/>
      <c r="B358" s="330"/>
      <c r="C358" s="145">
        <v>4040</v>
      </c>
      <c r="D358" s="146" t="s">
        <v>165</v>
      </c>
      <c r="E358" s="166">
        <v>17100</v>
      </c>
    </row>
    <row r="359" spans="1:5" ht="15.75">
      <c r="A359" s="346"/>
      <c r="B359" s="330"/>
      <c r="C359" s="145">
        <v>4110</v>
      </c>
      <c r="D359" s="146" t="s">
        <v>123</v>
      </c>
      <c r="E359" s="14">
        <v>40000</v>
      </c>
    </row>
    <row r="360" spans="1:5" ht="15.75">
      <c r="A360" s="346"/>
      <c r="B360" s="330"/>
      <c r="C360" s="145">
        <v>4120</v>
      </c>
      <c r="D360" s="146" t="s">
        <v>222</v>
      </c>
      <c r="E360" s="14">
        <v>5800</v>
      </c>
    </row>
    <row r="361" spans="1:5" ht="15.75">
      <c r="A361" s="346"/>
      <c r="B361" s="330"/>
      <c r="C361" s="145">
        <v>4140</v>
      </c>
      <c r="D361" s="146" t="s">
        <v>131</v>
      </c>
      <c r="E361" s="14">
        <v>6700</v>
      </c>
    </row>
    <row r="362" spans="1:5" ht="15.75">
      <c r="A362" s="346"/>
      <c r="B362" s="330"/>
      <c r="C362" s="145">
        <v>4170</v>
      </c>
      <c r="D362" s="146" t="s">
        <v>104</v>
      </c>
      <c r="E362" s="14">
        <v>2000</v>
      </c>
    </row>
    <row r="363" spans="1:5" ht="15.75">
      <c r="A363" s="346"/>
      <c r="B363" s="330"/>
      <c r="C363" s="145">
        <v>4210</v>
      </c>
      <c r="D363" s="146" t="s">
        <v>107</v>
      </c>
      <c r="E363" s="14">
        <v>260000</v>
      </c>
    </row>
    <row r="364" spans="1:5" ht="15.75">
      <c r="A364" s="346"/>
      <c r="B364" s="330"/>
      <c r="C364" s="145">
        <v>4260</v>
      </c>
      <c r="D364" s="146" t="s">
        <v>114</v>
      </c>
      <c r="E364" s="12">
        <v>2000</v>
      </c>
    </row>
    <row r="365" spans="1:5" ht="31.5">
      <c r="A365" s="346"/>
      <c r="B365" s="330"/>
      <c r="C365" s="147">
        <v>4270</v>
      </c>
      <c r="D365" s="142" t="s">
        <v>170</v>
      </c>
      <c r="E365" s="12">
        <v>80000</v>
      </c>
    </row>
    <row r="366" spans="1:5" ht="15.75">
      <c r="A366" s="346"/>
      <c r="B366" s="330"/>
      <c r="C366" s="145">
        <v>4280</v>
      </c>
      <c r="D366" s="146" t="s">
        <v>133</v>
      </c>
      <c r="E366" s="14">
        <v>1000</v>
      </c>
    </row>
    <row r="367" spans="1:5" ht="15.75">
      <c r="A367" s="346"/>
      <c r="B367" s="330"/>
      <c r="C367" s="145">
        <v>4300</v>
      </c>
      <c r="D367" s="146" t="s">
        <v>110</v>
      </c>
      <c r="E367" s="14">
        <v>6500</v>
      </c>
    </row>
    <row r="368" spans="1:5" ht="31.5">
      <c r="A368" s="346"/>
      <c r="B368" s="330"/>
      <c r="C368" s="145">
        <v>4360</v>
      </c>
      <c r="D368" s="146" t="s">
        <v>210</v>
      </c>
      <c r="E368" s="14">
        <v>3000</v>
      </c>
    </row>
    <row r="369" spans="1:5" ht="15.75">
      <c r="A369" s="346"/>
      <c r="B369" s="330"/>
      <c r="C369" s="145">
        <v>4430</v>
      </c>
      <c r="D369" s="146" t="s">
        <v>151</v>
      </c>
      <c r="E369" s="14">
        <v>30000</v>
      </c>
    </row>
    <row r="370" spans="1:5" ht="31.5">
      <c r="A370" s="346"/>
      <c r="B370" s="330"/>
      <c r="C370" s="145">
        <v>4440</v>
      </c>
      <c r="D370" s="146" t="s">
        <v>125</v>
      </c>
      <c r="E370" s="14">
        <v>9500</v>
      </c>
    </row>
    <row r="371" spans="1:5" ht="31.5">
      <c r="A371" s="346"/>
      <c r="B371" s="169"/>
      <c r="C371" s="145">
        <v>4500</v>
      </c>
      <c r="D371" s="131" t="s">
        <v>297</v>
      </c>
      <c r="E371" s="14">
        <v>9300</v>
      </c>
    </row>
    <row r="372" spans="1:5" ht="47.25">
      <c r="A372" s="346"/>
      <c r="B372" s="169"/>
      <c r="C372" s="145">
        <v>4520</v>
      </c>
      <c r="D372" s="131" t="s">
        <v>216</v>
      </c>
      <c r="E372" s="14">
        <v>1100</v>
      </c>
    </row>
    <row r="373" spans="1:5" ht="31.5">
      <c r="A373" s="346"/>
      <c r="B373" s="169"/>
      <c r="C373" s="145">
        <v>4700</v>
      </c>
      <c r="D373" s="131" t="s">
        <v>214</v>
      </c>
      <c r="E373" s="14">
        <v>2000</v>
      </c>
    </row>
    <row r="374" spans="1:5" ht="15.75">
      <c r="A374" s="346"/>
      <c r="B374" s="96">
        <v>80114</v>
      </c>
      <c r="C374" s="337" t="s">
        <v>171</v>
      </c>
      <c r="D374" s="301"/>
      <c r="E374" s="65">
        <f>E375+E376+E377+E378+E379+E380+E381+E382+E383+E384+E385+E386+E387+E388+E389+E390</f>
        <v>135000</v>
      </c>
    </row>
    <row r="375" spans="1:5" ht="15.75">
      <c r="A375" s="346"/>
      <c r="B375" s="338"/>
      <c r="C375" s="145">
        <v>4010</v>
      </c>
      <c r="D375" s="146" t="s">
        <v>121</v>
      </c>
      <c r="E375" s="47">
        <v>93000</v>
      </c>
    </row>
    <row r="376" spans="1:5" ht="15.75">
      <c r="A376" s="346"/>
      <c r="B376" s="330"/>
      <c r="C376" s="145">
        <v>4040</v>
      </c>
      <c r="D376" s="146" t="s">
        <v>165</v>
      </c>
      <c r="E376" s="14">
        <v>8000</v>
      </c>
    </row>
    <row r="377" spans="1:5" ht="15.75">
      <c r="A377" s="346"/>
      <c r="B377" s="330"/>
      <c r="C377" s="145">
        <v>4110</v>
      </c>
      <c r="D377" s="146" t="s">
        <v>123</v>
      </c>
      <c r="E377" s="14">
        <v>16000</v>
      </c>
    </row>
    <row r="378" spans="1:5" ht="15.75">
      <c r="A378" s="346"/>
      <c r="B378" s="330"/>
      <c r="C378" s="145">
        <v>4120</v>
      </c>
      <c r="D378" s="146" t="s">
        <v>124</v>
      </c>
      <c r="E378" s="14">
        <v>3000</v>
      </c>
    </row>
    <row r="379" spans="1:5" ht="15.75">
      <c r="A379" s="346"/>
      <c r="B379" s="330"/>
      <c r="C379" s="145">
        <v>4210</v>
      </c>
      <c r="D379" s="146" t="s">
        <v>107</v>
      </c>
      <c r="E379" s="14">
        <v>2000</v>
      </c>
    </row>
    <row r="380" spans="1:5" ht="15.75">
      <c r="A380" s="346"/>
      <c r="B380" s="330"/>
      <c r="C380" s="145">
        <v>4270</v>
      </c>
      <c r="D380" s="146" t="s">
        <v>109</v>
      </c>
      <c r="E380" s="14">
        <v>700</v>
      </c>
    </row>
    <row r="381" spans="1:5" ht="15.75">
      <c r="A381" s="346"/>
      <c r="B381" s="330"/>
      <c r="C381" s="145">
        <v>4280</v>
      </c>
      <c r="D381" s="146" t="s">
        <v>133</v>
      </c>
      <c r="E381" s="14">
        <v>200</v>
      </c>
    </row>
    <row r="382" spans="1:5" ht="15.75">
      <c r="A382" s="346"/>
      <c r="B382" s="330"/>
      <c r="C382" s="145">
        <v>4300</v>
      </c>
      <c r="D382" s="146" t="s">
        <v>97</v>
      </c>
      <c r="E382" s="14">
        <v>600</v>
      </c>
    </row>
    <row r="383" spans="1:5" ht="15.75">
      <c r="A383" s="346"/>
      <c r="B383" s="330"/>
      <c r="C383" s="145">
        <v>4350</v>
      </c>
      <c r="D383" s="146" t="s">
        <v>134</v>
      </c>
      <c r="E383" s="14">
        <v>300</v>
      </c>
    </row>
    <row r="384" spans="1:5" ht="15.75">
      <c r="A384" s="346"/>
      <c r="B384" s="330"/>
      <c r="C384" s="145">
        <v>4430</v>
      </c>
      <c r="D384" s="146" t="s">
        <v>111</v>
      </c>
      <c r="E384" s="14">
        <v>300</v>
      </c>
    </row>
    <row r="385" spans="1:5" ht="31.5">
      <c r="A385" s="346"/>
      <c r="B385" s="330"/>
      <c r="C385" s="145">
        <v>4370</v>
      </c>
      <c r="D385" s="146" t="s">
        <v>215</v>
      </c>
      <c r="E385" s="14">
        <v>4000</v>
      </c>
    </row>
    <row r="386" spans="1:5" ht="15.75">
      <c r="A386" s="346"/>
      <c r="B386" s="330"/>
      <c r="C386" s="145">
        <v>4410</v>
      </c>
      <c r="D386" s="146" t="s">
        <v>172</v>
      </c>
      <c r="E386" s="14">
        <v>300</v>
      </c>
    </row>
    <row r="387" spans="1:5" ht="31.5">
      <c r="A387" s="346"/>
      <c r="B387" s="330"/>
      <c r="C387" s="145">
        <v>4440</v>
      </c>
      <c r="D387" s="146" t="s">
        <v>125</v>
      </c>
      <c r="E387" s="14">
        <v>3000</v>
      </c>
    </row>
    <row r="388" spans="1:5" ht="31.5">
      <c r="A388" s="346"/>
      <c r="B388" s="80"/>
      <c r="C388" s="145">
        <v>4700</v>
      </c>
      <c r="D388" s="131" t="s">
        <v>214</v>
      </c>
      <c r="E388" s="14">
        <v>900</v>
      </c>
    </row>
    <row r="389" spans="1:5" ht="31.5">
      <c r="A389" s="346"/>
      <c r="B389" s="80"/>
      <c r="C389" s="145">
        <v>4740</v>
      </c>
      <c r="D389" s="131" t="s">
        <v>212</v>
      </c>
      <c r="E389" s="14">
        <v>700</v>
      </c>
    </row>
    <row r="390" spans="1:5" ht="31.5">
      <c r="A390" s="346"/>
      <c r="B390" s="160"/>
      <c r="C390" s="135">
        <v>4750</v>
      </c>
      <c r="D390" s="196" t="s">
        <v>213</v>
      </c>
      <c r="E390" s="14">
        <v>2000</v>
      </c>
    </row>
    <row r="391" spans="1:5" ht="15.75">
      <c r="A391" s="346"/>
      <c r="B391" s="95">
        <v>80146</v>
      </c>
      <c r="C391" s="300" t="s">
        <v>173</v>
      </c>
      <c r="D391" s="301"/>
      <c r="E391" s="65">
        <f>E392</f>
        <v>38700</v>
      </c>
    </row>
    <row r="392" spans="1:5" ht="31.5">
      <c r="A392" s="346"/>
      <c r="B392" s="183"/>
      <c r="C392" s="127">
        <v>4700</v>
      </c>
      <c r="D392" s="146" t="s">
        <v>214</v>
      </c>
      <c r="E392" s="47">
        <v>38700</v>
      </c>
    </row>
    <row r="393" spans="1:5" ht="15.75">
      <c r="A393" s="226"/>
      <c r="B393" s="272">
        <v>80148</v>
      </c>
      <c r="C393" s="280" t="s">
        <v>257</v>
      </c>
      <c r="D393" s="281"/>
      <c r="E393" s="65">
        <f>E394+E395+E396+E397+E398</f>
        <v>116000</v>
      </c>
    </row>
    <row r="394" spans="1:5" ht="15.75">
      <c r="A394" s="226"/>
      <c r="B394" s="151"/>
      <c r="C394" s="135">
        <v>4010</v>
      </c>
      <c r="D394" s="131" t="s">
        <v>258</v>
      </c>
      <c r="E394" s="47">
        <v>87000</v>
      </c>
    </row>
    <row r="395" spans="1:5" ht="15.75">
      <c r="A395" s="226"/>
      <c r="B395" s="80"/>
      <c r="C395" s="135">
        <v>4040</v>
      </c>
      <c r="D395" s="131" t="s">
        <v>259</v>
      </c>
      <c r="E395" s="47">
        <v>6000</v>
      </c>
    </row>
    <row r="396" spans="1:5" ht="15.75">
      <c r="A396" s="226"/>
      <c r="B396" s="80"/>
      <c r="C396" s="135">
        <v>4110</v>
      </c>
      <c r="D396" s="131" t="s">
        <v>221</v>
      </c>
      <c r="E396" s="47">
        <v>15000</v>
      </c>
    </row>
    <row r="397" spans="1:5" ht="15.75">
      <c r="A397" s="226"/>
      <c r="B397" s="80"/>
      <c r="C397" s="135">
        <v>4120</v>
      </c>
      <c r="D397" s="131" t="s">
        <v>222</v>
      </c>
      <c r="E397" s="47">
        <v>2600</v>
      </c>
    </row>
    <row r="398" spans="1:5" ht="31.5">
      <c r="A398" s="226"/>
      <c r="B398" s="160"/>
      <c r="C398" s="135">
        <v>4440</v>
      </c>
      <c r="D398" s="131" t="s">
        <v>125</v>
      </c>
      <c r="E398" s="47">
        <v>5400</v>
      </c>
    </row>
    <row r="399" spans="1:5" ht="101.25" customHeight="1">
      <c r="A399" s="80"/>
      <c r="B399" s="149">
        <v>80195</v>
      </c>
      <c r="C399" s="300" t="s">
        <v>315</v>
      </c>
      <c r="D399" s="301"/>
      <c r="E399" s="65">
        <f>E400+E401+E402+E403</f>
        <v>122500</v>
      </c>
    </row>
    <row r="400" spans="1:5" ht="15.75">
      <c r="A400" s="80"/>
      <c r="B400" s="341"/>
      <c r="C400" s="127">
        <v>4210</v>
      </c>
      <c r="D400" s="146" t="s">
        <v>120</v>
      </c>
      <c r="E400" s="47">
        <v>1200</v>
      </c>
    </row>
    <row r="401" spans="1:5" ht="15.75">
      <c r="A401" s="80"/>
      <c r="B401" s="328"/>
      <c r="C401" s="127">
        <v>4210</v>
      </c>
      <c r="D401" s="146" t="s">
        <v>120</v>
      </c>
      <c r="E401" s="47">
        <v>20000</v>
      </c>
    </row>
    <row r="402" spans="1:5" ht="15.75">
      <c r="A402" s="80"/>
      <c r="B402" s="328"/>
      <c r="C402" s="127">
        <v>4300</v>
      </c>
      <c r="D402" s="146" t="s">
        <v>97</v>
      </c>
      <c r="E402" s="14">
        <v>65300</v>
      </c>
    </row>
    <row r="403" spans="1:5" ht="32.25" thickBot="1">
      <c r="A403" s="80"/>
      <c r="B403" s="347"/>
      <c r="C403" s="184">
        <v>4440</v>
      </c>
      <c r="D403" s="181" t="s">
        <v>186</v>
      </c>
      <c r="E403" s="19">
        <v>36000</v>
      </c>
    </row>
    <row r="404" spans="1:5" ht="17.25" thickBot="1" thickTop="1">
      <c r="A404" s="143">
        <v>851</v>
      </c>
      <c r="B404" s="352" t="s">
        <v>174</v>
      </c>
      <c r="C404" s="353"/>
      <c r="D404" s="353"/>
      <c r="E404" s="87">
        <f>E405+E412+E414</f>
        <v>125000</v>
      </c>
    </row>
    <row r="405" spans="1:5" ht="16.5" thickTop="1">
      <c r="A405" s="340"/>
      <c r="B405" s="150">
        <v>85154</v>
      </c>
      <c r="C405" s="329" t="s">
        <v>175</v>
      </c>
      <c r="D405" s="325"/>
      <c r="E405" s="17">
        <f>E406+E407+E408+E409+E410+E411</f>
        <v>70000</v>
      </c>
    </row>
    <row r="406" spans="1:5" ht="15.75">
      <c r="A406" s="330"/>
      <c r="B406" s="331"/>
      <c r="C406" s="145">
        <v>4170</v>
      </c>
      <c r="D406" s="146" t="s">
        <v>104</v>
      </c>
      <c r="E406" s="14">
        <v>17000</v>
      </c>
    </row>
    <row r="407" spans="1:5" ht="15.75">
      <c r="A407" s="330"/>
      <c r="B407" s="331"/>
      <c r="C407" s="145">
        <v>4210</v>
      </c>
      <c r="D407" s="146" t="s">
        <v>107</v>
      </c>
      <c r="E407" s="14">
        <v>25000</v>
      </c>
    </row>
    <row r="408" spans="1:5" ht="15.75">
      <c r="A408" s="330"/>
      <c r="B408" s="331"/>
      <c r="C408" s="145">
        <v>4300</v>
      </c>
      <c r="D408" s="146" t="s">
        <v>110</v>
      </c>
      <c r="E408" s="14">
        <v>24000</v>
      </c>
    </row>
    <row r="409" spans="1:5" ht="31.5">
      <c r="A409" s="330"/>
      <c r="B409" s="275"/>
      <c r="C409" s="135">
        <v>4370</v>
      </c>
      <c r="D409" s="146" t="s">
        <v>211</v>
      </c>
      <c r="E409" s="14">
        <v>3000</v>
      </c>
    </row>
    <row r="410" spans="1:5" ht="15.75">
      <c r="A410" s="330"/>
      <c r="B410" s="348"/>
      <c r="C410" s="127">
        <v>4410</v>
      </c>
      <c r="D410" s="146" t="s">
        <v>128</v>
      </c>
      <c r="E410" s="14">
        <v>500</v>
      </c>
    </row>
    <row r="411" spans="1:5" ht="15.75">
      <c r="A411" s="80"/>
      <c r="B411" s="348"/>
      <c r="C411" s="132">
        <v>4430</v>
      </c>
      <c r="D411" s="142" t="s">
        <v>111</v>
      </c>
      <c r="E411" s="12">
        <v>500</v>
      </c>
    </row>
    <row r="412" spans="1:5" ht="15.75">
      <c r="A412" s="80"/>
      <c r="B412" s="272">
        <v>85149</v>
      </c>
      <c r="C412" s="280" t="s">
        <v>272</v>
      </c>
      <c r="D412" s="281"/>
      <c r="E412" s="65">
        <f>E413</f>
        <v>4000</v>
      </c>
    </row>
    <row r="413" spans="1:5" ht="31.5">
      <c r="A413" s="80"/>
      <c r="B413" s="86"/>
      <c r="C413" s="86">
        <v>4300</v>
      </c>
      <c r="D413" s="38" t="s">
        <v>273</v>
      </c>
      <c r="E413" s="47">
        <v>4000</v>
      </c>
    </row>
    <row r="414" spans="1:5" ht="15.75">
      <c r="A414" s="80"/>
      <c r="B414" s="50">
        <v>85195</v>
      </c>
      <c r="C414" s="300" t="s">
        <v>79</v>
      </c>
      <c r="D414" s="301"/>
      <c r="E414" s="13">
        <f>E415+E416+E417</f>
        <v>51000</v>
      </c>
    </row>
    <row r="415" spans="1:5" ht="63">
      <c r="A415" s="80"/>
      <c r="B415" s="154"/>
      <c r="C415" s="186">
        <v>4300</v>
      </c>
      <c r="D415" s="9" t="s">
        <v>274</v>
      </c>
      <c r="E415" s="187">
        <v>11000</v>
      </c>
    </row>
    <row r="416" spans="1:5" ht="78.75">
      <c r="A416" s="80"/>
      <c r="B416" s="154"/>
      <c r="C416" s="186">
        <v>6220</v>
      </c>
      <c r="D416" s="188" t="s">
        <v>298</v>
      </c>
      <c r="E416" s="187">
        <v>10000</v>
      </c>
    </row>
    <row r="417" spans="1:5" ht="63.75" thickBot="1">
      <c r="A417" s="80"/>
      <c r="B417" s="148"/>
      <c r="C417" s="276">
        <v>6050</v>
      </c>
      <c r="D417" s="188" t="s">
        <v>299</v>
      </c>
      <c r="E417" s="187">
        <v>30000</v>
      </c>
    </row>
    <row r="418" spans="1:5" ht="17.25" thickBot="1" thickTop="1">
      <c r="A418" s="143">
        <v>852</v>
      </c>
      <c r="B418" s="334" t="s">
        <v>80</v>
      </c>
      <c r="C418" s="334"/>
      <c r="D418" s="334"/>
      <c r="E418" s="124">
        <f>E419+E421+E433+E435+E438+E440+E461</f>
        <v>3521100</v>
      </c>
    </row>
    <row r="419" spans="1:5" ht="16.5" thickTop="1">
      <c r="A419" s="148"/>
      <c r="B419" s="144">
        <v>85202</v>
      </c>
      <c r="C419" s="332" t="s">
        <v>217</v>
      </c>
      <c r="D419" s="333"/>
      <c r="E419" s="126">
        <f>E420</f>
        <v>75000</v>
      </c>
    </row>
    <row r="420" spans="1:5" ht="47.25">
      <c r="A420" s="148"/>
      <c r="B420" s="217"/>
      <c r="C420" s="91">
        <v>4330</v>
      </c>
      <c r="D420" s="9" t="s">
        <v>218</v>
      </c>
      <c r="E420" s="92">
        <v>75000</v>
      </c>
    </row>
    <row r="421" spans="1:5" ht="49.5" customHeight="1">
      <c r="A421" s="148"/>
      <c r="B421" s="144">
        <v>85212</v>
      </c>
      <c r="C421" s="332" t="s">
        <v>81</v>
      </c>
      <c r="D421" s="333"/>
      <c r="E421" s="126">
        <f>E422+E423+E424+E425+E426+E427+E428+E429+E430+E431+E432</f>
        <v>2690100</v>
      </c>
    </row>
    <row r="422" spans="1:5" ht="15.75">
      <c r="A422" s="148"/>
      <c r="B422" s="336"/>
      <c r="C422" s="91">
        <v>3110</v>
      </c>
      <c r="D422" s="9" t="s">
        <v>176</v>
      </c>
      <c r="E422" s="92">
        <v>2576750</v>
      </c>
    </row>
    <row r="423" spans="1:5" ht="15.75">
      <c r="A423" s="148"/>
      <c r="B423" s="331"/>
      <c r="C423" s="91">
        <v>4010</v>
      </c>
      <c r="D423" s="188" t="s">
        <v>121</v>
      </c>
      <c r="E423" s="187">
        <v>44500</v>
      </c>
    </row>
    <row r="424" spans="1:5" ht="15.75">
      <c r="A424" s="148"/>
      <c r="B424" s="331"/>
      <c r="C424" s="91">
        <v>4040</v>
      </c>
      <c r="D424" s="188" t="s">
        <v>165</v>
      </c>
      <c r="E424" s="187">
        <v>2200</v>
      </c>
    </row>
    <row r="425" spans="1:5" ht="47.25">
      <c r="A425" s="148"/>
      <c r="B425" s="331"/>
      <c r="C425" s="91">
        <v>4110</v>
      </c>
      <c r="D425" s="188" t="s">
        <v>260</v>
      </c>
      <c r="E425" s="187">
        <v>43100</v>
      </c>
    </row>
    <row r="426" spans="1:5" ht="15.75">
      <c r="A426" s="148"/>
      <c r="B426" s="331"/>
      <c r="C426" s="91">
        <v>4120</v>
      </c>
      <c r="D426" s="9" t="s">
        <v>300</v>
      </c>
      <c r="E426" s="92">
        <v>1200</v>
      </c>
    </row>
    <row r="427" spans="1:5" ht="15.75">
      <c r="A427" s="148"/>
      <c r="B427" s="331"/>
      <c r="C427" s="91">
        <v>4140</v>
      </c>
      <c r="D427" s="9" t="s">
        <v>224</v>
      </c>
      <c r="E427" s="92">
        <v>1400</v>
      </c>
    </row>
    <row r="428" spans="1:5" ht="15.75">
      <c r="A428" s="148"/>
      <c r="B428" s="331"/>
      <c r="C428" s="91">
        <v>4210</v>
      </c>
      <c r="D428" s="9" t="s">
        <v>120</v>
      </c>
      <c r="E428" s="92">
        <v>9350</v>
      </c>
    </row>
    <row r="429" spans="1:5" ht="15.75">
      <c r="A429" s="148"/>
      <c r="B429" s="331"/>
      <c r="C429" s="91">
        <v>4300</v>
      </c>
      <c r="D429" s="9" t="s">
        <v>97</v>
      </c>
      <c r="E429" s="92">
        <v>5500</v>
      </c>
    </row>
    <row r="430" spans="1:5" ht="15.75">
      <c r="A430" s="148"/>
      <c r="B430" s="331"/>
      <c r="C430" s="91">
        <v>4400</v>
      </c>
      <c r="D430" s="9" t="s">
        <v>261</v>
      </c>
      <c r="E430" s="92">
        <v>4000</v>
      </c>
    </row>
    <row r="431" spans="1:5" ht="31.5">
      <c r="A431" s="148"/>
      <c r="B431" s="331"/>
      <c r="C431" s="91">
        <v>4440</v>
      </c>
      <c r="D431" s="9" t="s">
        <v>177</v>
      </c>
      <c r="E431" s="92">
        <v>1800</v>
      </c>
    </row>
    <row r="432" spans="1:5" ht="31.5">
      <c r="A432" s="148"/>
      <c r="B432" s="158"/>
      <c r="C432" s="185">
        <v>4750</v>
      </c>
      <c r="D432" s="9" t="s">
        <v>213</v>
      </c>
      <c r="E432" s="155">
        <v>300</v>
      </c>
    </row>
    <row r="433" spans="1:5" ht="64.5" customHeight="1">
      <c r="A433" s="330"/>
      <c r="B433" s="144">
        <v>85213</v>
      </c>
      <c r="C433" s="335" t="s">
        <v>178</v>
      </c>
      <c r="D433" s="333"/>
      <c r="E433" s="126">
        <f>E434</f>
        <v>14000</v>
      </c>
    </row>
    <row r="434" spans="1:5" ht="47.25">
      <c r="A434" s="330"/>
      <c r="B434" s="189"/>
      <c r="C434" s="145">
        <v>4130</v>
      </c>
      <c r="D434" s="146" t="s">
        <v>179</v>
      </c>
      <c r="E434" s="14">
        <v>14000</v>
      </c>
    </row>
    <row r="435" spans="1:5" ht="34.5" customHeight="1">
      <c r="A435" s="330"/>
      <c r="B435" s="150">
        <v>85214</v>
      </c>
      <c r="C435" s="337" t="s">
        <v>84</v>
      </c>
      <c r="D435" s="301"/>
      <c r="E435" s="13">
        <f>E436+E437</f>
        <v>262000</v>
      </c>
    </row>
    <row r="436" spans="1:5" ht="31.5">
      <c r="A436" s="330"/>
      <c r="B436" s="330"/>
      <c r="C436" s="147">
        <v>3110</v>
      </c>
      <c r="D436" s="142" t="s">
        <v>262</v>
      </c>
      <c r="E436" s="12">
        <v>255000</v>
      </c>
    </row>
    <row r="437" spans="1:5" ht="15.75">
      <c r="A437" s="330"/>
      <c r="B437" s="339"/>
      <c r="C437" s="145">
        <v>4430</v>
      </c>
      <c r="D437" s="146" t="s">
        <v>111</v>
      </c>
      <c r="E437" s="14">
        <v>7000</v>
      </c>
    </row>
    <row r="438" spans="1:5" ht="15.75">
      <c r="A438" s="330"/>
      <c r="B438" s="150">
        <v>85215</v>
      </c>
      <c r="C438" s="337" t="s">
        <v>180</v>
      </c>
      <c r="D438" s="301"/>
      <c r="E438" s="13">
        <f>E439</f>
        <v>90000</v>
      </c>
    </row>
    <row r="439" spans="1:5" ht="15.75">
      <c r="A439" s="330"/>
      <c r="B439" s="189"/>
      <c r="C439" s="145">
        <v>3110</v>
      </c>
      <c r="D439" s="146" t="s">
        <v>181</v>
      </c>
      <c r="E439" s="14">
        <v>90000</v>
      </c>
    </row>
    <row r="440" spans="1:5" ht="15.75">
      <c r="A440" s="330"/>
      <c r="B440" s="150">
        <v>85219</v>
      </c>
      <c r="C440" s="337" t="s">
        <v>182</v>
      </c>
      <c r="D440" s="301"/>
      <c r="E440" s="13">
        <f>E441+E442+E443+E444+E445+E446+E447+E448+E449+E450+E451+E452+E453+E454+E455+E456+E457+E458+E459+E460</f>
        <v>257000</v>
      </c>
    </row>
    <row r="441" spans="1:5" ht="31.5">
      <c r="A441" s="330"/>
      <c r="B441" s="338"/>
      <c r="C441" s="145">
        <v>3020</v>
      </c>
      <c r="D441" s="146" t="s">
        <v>183</v>
      </c>
      <c r="E441" s="14">
        <v>1800</v>
      </c>
    </row>
    <row r="442" spans="1:5" ht="15.75">
      <c r="A442" s="330"/>
      <c r="B442" s="330"/>
      <c r="C442" s="145">
        <v>4010</v>
      </c>
      <c r="D442" s="146" t="s">
        <v>121</v>
      </c>
      <c r="E442" s="14">
        <v>189000</v>
      </c>
    </row>
    <row r="443" spans="1:5" ht="15.75">
      <c r="A443" s="330"/>
      <c r="B443" s="330"/>
      <c r="C443" s="145">
        <v>4040</v>
      </c>
      <c r="D443" s="146" t="s">
        <v>165</v>
      </c>
      <c r="E443" s="14">
        <v>11000</v>
      </c>
    </row>
    <row r="444" spans="1:5" ht="15.75">
      <c r="A444" s="330"/>
      <c r="B444" s="330"/>
      <c r="C444" s="145">
        <v>4110</v>
      </c>
      <c r="D444" s="146" t="s">
        <v>123</v>
      </c>
      <c r="E444" s="14">
        <v>24000</v>
      </c>
    </row>
    <row r="445" spans="1:5" ht="15.75">
      <c r="A445" s="330"/>
      <c r="B445" s="330"/>
      <c r="C445" s="145">
        <v>4120</v>
      </c>
      <c r="D445" s="146" t="s">
        <v>124</v>
      </c>
      <c r="E445" s="14">
        <v>3500</v>
      </c>
    </row>
    <row r="446" spans="1:5" ht="15.75">
      <c r="A446" s="330"/>
      <c r="B446" s="330"/>
      <c r="C446" s="145">
        <v>4140</v>
      </c>
      <c r="D446" s="146" t="s">
        <v>224</v>
      </c>
      <c r="E446" s="14">
        <v>2000</v>
      </c>
    </row>
    <row r="447" spans="1:5" ht="15.75">
      <c r="A447" s="330"/>
      <c r="B447" s="330"/>
      <c r="C447" s="145">
        <v>4210</v>
      </c>
      <c r="D447" s="146" t="s">
        <v>107</v>
      </c>
      <c r="E447" s="14">
        <v>1660</v>
      </c>
    </row>
    <row r="448" spans="1:5" ht="15.75">
      <c r="A448" s="330"/>
      <c r="B448" s="330"/>
      <c r="C448" s="145">
        <v>4270</v>
      </c>
      <c r="D448" s="146" t="s">
        <v>109</v>
      </c>
      <c r="E448" s="14">
        <v>1000</v>
      </c>
    </row>
    <row r="449" spans="1:5" ht="15.75">
      <c r="A449" s="330"/>
      <c r="B449" s="330"/>
      <c r="C449" s="145">
        <v>4280</v>
      </c>
      <c r="D449" s="146" t="s">
        <v>133</v>
      </c>
      <c r="E449" s="14">
        <v>100</v>
      </c>
    </row>
    <row r="450" spans="1:5" ht="15.75">
      <c r="A450" s="330"/>
      <c r="B450" s="330"/>
      <c r="C450" s="145">
        <v>4300</v>
      </c>
      <c r="D450" s="146" t="s">
        <v>110</v>
      </c>
      <c r="E450" s="14">
        <v>2000</v>
      </c>
    </row>
    <row r="451" spans="1:5" ht="15.75">
      <c r="A451" s="330"/>
      <c r="B451" s="330"/>
      <c r="C451" s="145">
        <v>4350</v>
      </c>
      <c r="D451" s="146" t="s">
        <v>134</v>
      </c>
      <c r="E451" s="14">
        <v>500</v>
      </c>
    </row>
    <row r="452" spans="1:5" ht="31.5">
      <c r="A452" s="330"/>
      <c r="B452" s="330"/>
      <c r="C452" s="145">
        <v>4360</v>
      </c>
      <c r="D452" s="146" t="s">
        <v>210</v>
      </c>
      <c r="E452" s="14">
        <v>2000</v>
      </c>
    </row>
    <row r="453" spans="1:5" ht="31.5">
      <c r="A453" s="330"/>
      <c r="B453" s="330"/>
      <c r="C453" s="145">
        <v>4370</v>
      </c>
      <c r="D453" s="146" t="s">
        <v>211</v>
      </c>
      <c r="E453" s="14">
        <v>3000</v>
      </c>
    </row>
    <row r="454" spans="1:5" ht="15.75">
      <c r="A454" s="330"/>
      <c r="B454" s="330"/>
      <c r="C454" s="145">
        <v>4400</v>
      </c>
      <c r="D454" s="146" t="s">
        <v>261</v>
      </c>
      <c r="E454" s="14">
        <v>6500</v>
      </c>
    </row>
    <row r="455" spans="1:5" ht="15.75">
      <c r="A455" s="330"/>
      <c r="B455" s="330"/>
      <c r="C455" s="145">
        <v>4410</v>
      </c>
      <c r="D455" s="146" t="s">
        <v>172</v>
      </c>
      <c r="E455" s="14">
        <v>2600</v>
      </c>
    </row>
    <row r="456" spans="1:5" ht="15.75">
      <c r="A456" s="330"/>
      <c r="B456" s="330"/>
      <c r="C456" s="145">
        <v>4430</v>
      </c>
      <c r="D456" s="146" t="s">
        <v>111</v>
      </c>
      <c r="E456" s="14">
        <v>300</v>
      </c>
    </row>
    <row r="457" spans="1:5" ht="31.5">
      <c r="A457" s="330"/>
      <c r="B457" s="330"/>
      <c r="C457" s="145">
        <v>4440</v>
      </c>
      <c r="D457" s="146" t="s">
        <v>125</v>
      </c>
      <c r="E457" s="14">
        <v>3540</v>
      </c>
    </row>
    <row r="458" spans="1:5" ht="31.5">
      <c r="A458" s="330"/>
      <c r="B458" s="80"/>
      <c r="C458" s="145">
        <v>4700</v>
      </c>
      <c r="D458" s="146" t="s">
        <v>214</v>
      </c>
      <c r="E458" s="14">
        <v>500</v>
      </c>
    </row>
    <row r="459" spans="1:5" ht="31.5">
      <c r="A459" s="330"/>
      <c r="B459" s="160"/>
      <c r="C459" s="145">
        <v>4740</v>
      </c>
      <c r="D459" s="131" t="s">
        <v>212</v>
      </c>
      <c r="E459" s="14">
        <v>1000</v>
      </c>
    </row>
    <row r="460" spans="1:5" ht="31.5">
      <c r="A460" s="330"/>
      <c r="B460" s="189"/>
      <c r="C460" s="145">
        <v>4750</v>
      </c>
      <c r="D460" s="131" t="s">
        <v>213</v>
      </c>
      <c r="E460" s="14">
        <v>1000</v>
      </c>
    </row>
    <row r="461" spans="1:6" ht="15.75">
      <c r="A461" s="330"/>
      <c r="B461" s="150">
        <v>85295</v>
      </c>
      <c r="C461" s="337" t="s">
        <v>79</v>
      </c>
      <c r="D461" s="301"/>
      <c r="E461" s="13">
        <f>E462</f>
        <v>133000</v>
      </c>
      <c r="F461" t="s">
        <v>0</v>
      </c>
    </row>
    <row r="462" spans="1:5" ht="32.25" thickBot="1">
      <c r="A462" s="330"/>
      <c r="B462" s="151"/>
      <c r="C462" s="147">
        <v>3110</v>
      </c>
      <c r="D462" s="142" t="s">
        <v>263</v>
      </c>
      <c r="E462" s="12">
        <v>133000</v>
      </c>
    </row>
    <row r="463" spans="1:5" ht="17.25" thickBot="1" thickTop="1">
      <c r="A463" s="143">
        <v>854</v>
      </c>
      <c r="B463" s="322" t="s">
        <v>184</v>
      </c>
      <c r="C463" s="323"/>
      <c r="D463" s="342"/>
      <c r="E463" s="153">
        <f>E464+E471+E473</f>
        <v>177970</v>
      </c>
    </row>
    <row r="464" spans="1:5" ht="16.5" thickTop="1">
      <c r="A464" s="340"/>
      <c r="B464" s="150">
        <v>85401</v>
      </c>
      <c r="C464" s="329" t="s">
        <v>185</v>
      </c>
      <c r="D464" s="325"/>
      <c r="E464" s="17">
        <f>E465+E466+E467+E468+E469+E470</f>
        <v>146000</v>
      </c>
    </row>
    <row r="465" spans="1:5" ht="31.5">
      <c r="A465" s="330"/>
      <c r="B465" s="338"/>
      <c r="C465" s="145">
        <v>3020</v>
      </c>
      <c r="D465" s="146" t="s">
        <v>130</v>
      </c>
      <c r="E465" s="14">
        <v>12000</v>
      </c>
    </row>
    <row r="466" spans="1:5" ht="15.75">
      <c r="A466" s="330"/>
      <c r="B466" s="330"/>
      <c r="C466" s="145">
        <v>4010</v>
      </c>
      <c r="D466" s="146" t="s">
        <v>121</v>
      </c>
      <c r="E466" s="14">
        <v>97000</v>
      </c>
    </row>
    <row r="467" spans="1:5" ht="15.75">
      <c r="A467" s="330"/>
      <c r="B467" s="330"/>
      <c r="C467" s="145">
        <v>4040</v>
      </c>
      <c r="D467" s="146" t="s">
        <v>165</v>
      </c>
      <c r="E467" s="14">
        <v>8300</v>
      </c>
    </row>
    <row r="468" spans="1:5" ht="15.75">
      <c r="A468" s="330"/>
      <c r="B468" s="330"/>
      <c r="C468" s="145">
        <v>4110</v>
      </c>
      <c r="D468" s="146" t="s">
        <v>123</v>
      </c>
      <c r="E468" s="14">
        <v>18000</v>
      </c>
    </row>
    <row r="469" spans="1:5" ht="15.75">
      <c r="A469" s="330"/>
      <c r="B469" s="330"/>
      <c r="C469" s="145">
        <v>4120</v>
      </c>
      <c r="D469" s="146" t="s">
        <v>124</v>
      </c>
      <c r="E469" s="14">
        <v>3000</v>
      </c>
    </row>
    <row r="470" spans="1:5" ht="31.5">
      <c r="A470" s="330"/>
      <c r="B470" s="339"/>
      <c r="C470" s="145">
        <v>4440</v>
      </c>
      <c r="D470" s="146" t="s">
        <v>186</v>
      </c>
      <c r="E470" s="14">
        <v>7700</v>
      </c>
    </row>
    <row r="471" spans="1:5" ht="15.75">
      <c r="A471" s="330"/>
      <c r="B471" s="150">
        <v>85415</v>
      </c>
      <c r="C471" s="337" t="s">
        <v>89</v>
      </c>
      <c r="D471" s="301"/>
      <c r="E471" s="13">
        <f>E472</f>
        <v>31000</v>
      </c>
    </row>
    <row r="472" spans="1:5" ht="31.5">
      <c r="A472" s="330"/>
      <c r="B472" s="151"/>
      <c r="C472" s="147">
        <v>3240</v>
      </c>
      <c r="D472" s="142" t="s">
        <v>219</v>
      </c>
      <c r="E472" s="12">
        <v>31000</v>
      </c>
    </row>
    <row r="473" spans="1:5" ht="15.75">
      <c r="A473" s="80"/>
      <c r="B473" s="272">
        <v>85446</v>
      </c>
      <c r="C473" s="280" t="s">
        <v>173</v>
      </c>
      <c r="D473" s="281"/>
      <c r="E473" s="65">
        <f>E474</f>
        <v>970</v>
      </c>
    </row>
    <row r="474" spans="1:5" ht="32.25" thickBot="1">
      <c r="A474" s="80"/>
      <c r="B474" s="151"/>
      <c r="C474" s="141">
        <v>4700</v>
      </c>
      <c r="D474" s="11" t="s">
        <v>214</v>
      </c>
      <c r="E474" s="12">
        <v>970</v>
      </c>
    </row>
    <row r="475" spans="1:5" ht="39.75" customHeight="1" thickBot="1" thickTop="1">
      <c r="A475" s="143">
        <v>900</v>
      </c>
      <c r="B475" s="334" t="s">
        <v>187</v>
      </c>
      <c r="C475" s="334"/>
      <c r="D475" s="334"/>
      <c r="E475" s="87">
        <f>E476+E481+E483+E489</f>
        <v>1859000</v>
      </c>
    </row>
    <row r="476" spans="1:5" ht="16.5" thickTop="1">
      <c r="A476" s="330"/>
      <c r="B476" s="150">
        <v>90001</v>
      </c>
      <c r="C476" s="329" t="s">
        <v>188</v>
      </c>
      <c r="D476" s="325"/>
      <c r="E476" s="126">
        <f>E477+E478+E479+E480</f>
        <v>1344000</v>
      </c>
    </row>
    <row r="477" spans="1:5" ht="47.25">
      <c r="A477" s="330"/>
      <c r="B477" s="169"/>
      <c r="C477" s="147">
        <v>6060</v>
      </c>
      <c r="D477" s="131" t="s">
        <v>301</v>
      </c>
      <c r="E477" s="12">
        <v>50000</v>
      </c>
    </row>
    <row r="478" spans="1:5" ht="51.75" customHeight="1">
      <c r="A478" s="330"/>
      <c r="B478" s="80"/>
      <c r="C478" s="145">
        <v>6050</v>
      </c>
      <c r="D478" s="131" t="s">
        <v>302</v>
      </c>
      <c r="E478" s="14">
        <v>50000</v>
      </c>
    </row>
    <row r="479" spans="1:5" ht="94.5">
      <c r="A479" s="330"/>
      <c r="B479" s="80"/>
      <c r="C479" s="190">
        <v>6050</v>
      </c>
      <c r="D479" s="191" t="s">
        <v>303</v>
      </c>
      <c r="E479" s="166">
        <v>284000</v>
      </c>
    </row>
    <row r="480" spans="1:5" ht="110.25">
      <c r="A480" s="330"/>
      <c r="B480" s="80"/>
      <c r="C480" s="165">
        <v>6059</v>
      </c>
      <c r="D480" s="71" t="s">
        <v>304</v>
      </c>
      <c r="E480" s="166">
        <v>960000</v>
      </c>
    </row>
    <row r="481" spans="1:5" ht="51.75" customHeight="1">
      <c r="A481" s="330"/>
      <c r="B481" s="50">
        <v>90002</v>
      </c>
      <c r="C481" s="337" t="s">
        <v>264</v>
      </c>
      <c r="D481" s="301"/>
      <c r="E481" s="13">
        <f>E482</f>
        <v>30000</v>
      </c>
    </row>
    <row r="482" spans="1:5" ht="31.5">
      <c r="A482" s="330"/>
      <c r="B482" s="80"/>
      <c r="C482" s="135">
        <v>4300</v>
      </c>
      <c r="D482" s="192" t="s">
        <v>189</v>
      </c>
      <c r="E482" s="14">
        <v>30000</v>
      </c>
    </row>
    <row r="483" spans="1:5" ht="67.5" customHeight="1">
      <c r="A483" s="330"/>
      <c r="B483" s="50">
        <v>90004</v>
      </c>
      <c r="C483" s="337" t="s">
        <v>316</v>
      </c>
      <c r="D483" s="301"/>
      <c r="E483" s="13">
        <f>E484+E485+E486+E487+E488</f>
        <v>285000</v>
      </c>
    </row>
    <row r="484" spans="1:5" ht="15.75">
      <c r="A484" s="330"/>
      <c r="B484" s="80"/>
      <c r="C484" s="135">
        <v>4210</v>
      </c>
      <c r="D484" s="192" t="s">
        <v>120</v>
      </c>
      <c r="E484" s="14">
        <v>130000</v>
      </c>
    </row>
    <row r="485" spans="1:5" ht="15.75">
      <c r="A485" s="330"/>
      <c r="B485" s="80"/>
      <c r="C485" s="135">
        <v>4260</v>
      </c>
      <c r="D485" s="192" t="s">
        <v>114</v>
      </c>
      <c r="E485" s="14">
        <v>1500</v>
      </c>
    </row>
    <row r="486" spans="1:5" ht="15.75">
      <c r="A486" s="330"/>
      <c r="B486" s="80"/>
      <c r="C486" s="135">
        <v>4270</v>
      </c>
      <c r="D486" s="192" t="s">
        <v>115</v>
      </c>
      <c r="E486" s="14">
        <v>15500</v>
      </c>
    </row>
    <row r="487" spans="1:5" ht="15.75">
      <c r="A487" s="330"/>
      <c r="B487" s="80"/>
      <c r="C487" s="145">
        <v>4300</v>
      </c>
      <c r="D487" s="71" t="s">
        <v>97</v>
      </c>
      <c r="E487" s="14">
        <v>130000</v>
      </c>
    </row>
    <row r="488" spans="1:5" ht="47.25">
      <c r="A488" s="330"/>
      <c r="B488" s="80"/>
      <c r="C488" s="145">
        <v>6060</v>
      </c>
      <c r="D488" s="71" t="s">
        <v>305</v>
      </c>
      <c r="E488" s="14">
        <v>8000</v>
      </c>
    </row>
    <row r="489" spans="1:5" ht="15.75">
      <c r="A489" s="330"/>
      <c r="B489" s="50">
        <v>90015</v>
      </c>
      <c r="C489" s="337" t="s">
        <v>190</v>
      </c>
      <c r="D489" s="301"/>
      <c r="E489" s="65">
        <f>E490+E491+E492+E493</f>
        <v>200000</v>
      </c>
    </row>
    <row r="490" spans="1:5" ht="15.75">
      <c r="A490" s="330"/>
      <c r="B490" s="330"/>
      <c r="C490" s="165">
        <v>4260</v>
      </c>
      <c r="D490" s="193" t="s">
        <v>114</v>
      </c>
      <c r="E490" s="136">
        <v>140000</v>
      </c>
    </row>
    <row r="491" spans="1:5" ht="15.75">
      <c r="A491" s="330"/>
      <c r="B491" s="330"/>
      <c r="C491" s="145">
        <v>4270</v>
      </c>
      <c r="D491" s="131" t="s">
        <v>109</v>
      </c>
      <c r="E491" s="14">
        <v>20000</v>
      </c>
    </row>
    <row r="492" spans="1:5" ht="15.75">
      <c r="A492" s="330"/>
      <c r="B492" s="330"/>
      <c r="C492" s="147">
        <v>4300</v>
      </c>
      <c r="D492" s="11" t="s">
        <v>110</v>
      </c>
      <c r="E492" s="12">
        <v>10000</v>
      </c>
    </row>
    <row r="493" spans="1:5" ht="48" thickBot="1">
      <c r="A493" s="103"/>
      <c r="B493" s="178"/>
      <c r="C493" s="51">
        <v>6050</v>
      </c>
      <c r="D493" s="18" t="s">
        <v>265</v>
      </c>
      <c r="E493" s="19">
        <v>30000</v>
      </c>
    </row>
    <row r="494" spans="1:5" ht="17.25" thickBot="1" thickTop="1">
      <c r="A494" s="194">
        <v>921</v>
      </c>
      <c r="B494" s="350" t="s">
        <v>191</v>
      </c>
      <c r="C494" s="334"/>
      <c r="D494" s="351"/>
      <c r="E494" s="195">
        <f>E495+E503+E505+E507+E509</f>
        <v>399200</v>
      </c>
    </row>
    <row r="495" spans="1:5" ht="33.75" customHeight="1" thickTop="1">
      <c r="A495" s="340"/>
      <c r="B495" s="150">
        <v>92109</v>
      </c>
      <c r="C495" s="329" t="s">
        <v>266</v>
      </c>
      <c r="D495" s="325"/>
      <c r="E495" s="126">
        <f>E496+E497+E498+E499+E500+E501+E502</f>
        <v>115200</v>
      </c>
    </row>
    <row r="496" spans="1:5" ht="15.75">
      <c r="A496" s="330"/>
      <c r="B496" s="338"/>
      <c r="C496" s="145">
        <v>4210</v>
      </c>
      <c r="D496" s="146" t="s">
        <v>107</v>
      </c>
      <c r="E496" s="14">
        <v>15000</v>
      </c>
    </row>
    <row r="497" spans="1:5" ht="15.75">
      <c r="A497" s="330"/>
      <c r="B497" s="330"/>
      <c r="C497" s="145">
        <v>4260</v>
      </c>
      <c r="D497" s="146" t="s">
        <v>143</v>
      </c>
      <c r="E497" s="14">
        <v>2000</v>
      </c>
    </row>
    <row r="498" spans="1:5" ht="15.75">
      <c r="A498" s="330"/>
      <c r="B498" s="330"/>
      <c r="C498" s="145">
        <v>4270</v>
      </c>
      <c r="D498" s="146" t="s">
        <v>115</v>
      </c>
      <c r="E498" s="14">
        <v>45000</v>
      </c>
    </row>
    <row r="499" spans="1:5" ht="15.75">
      <c r="A499" s="330"/>
      <c r="B499" s="330"/>
      <c r="C499" s="145">
        <v>4350</v>
      </c>
      <c r="D499" s="131" t="s">
        <v>134</v>
      </c>
      <c r="E499" s="14">
        <v>1000</v>
      </c>
    </row>
    <row r="500" spans="1:5" ht="31.5">
      <c r="A500" s="330"/>
      <c r="B500" s="330"/>
      <c r="C500" s="135">
        <v>4370</v>
      </c>
      <c r="D500" s="196" t="s">
        <v>211</v>
      </c>
      <c r="E500" s="14">
        <v>1200</v>
      </c>
    </row>
    <row r="501" spans="1:5" ht="15.75">
      <c r="A501" s="330"/>
      <c r="B501" s="80"/>
      <c r="C501" s="145">
        <v>4430</v>
      </c>
      <c r="D501" s="131" t="s">
        <v>111</v>
      </c>
      <c r="E501" s="14">
        <v>1000</v>
      </c>
    </row>
    <row r="502" spans="1:5" ht="47.25">
      <c r="A502" s="330"/>
      <c r="B502" s="160"/>
      <c r="C502" s="145">
        <v>6050</v>
      </c>
      <c r="D502" s="131" t="s">
        <v>267</v>
      </c>
      <c r="E502" s="14">
        <v>50000</v>
      </c>
    </row>
    <row r="503" spans="1:5" ht="15.75">
      <c r="A503" s="330"/>
      <c r="B503" s="23">
        <v>92113</v>
      </c>
      <c r="C503" s="280" t="s">
        <v>268</v>
      </c>
      <c r="D503" s="281"/>
      <c r="E503" s="65">
        <f>E504</f>
        <v>80000</v>
      </c>
    </row>
    <row r="504" spans="1:5" ht="31.5">
      <c r="A504" s="330"/>
      <c r="B504" s="189"/>
      <c r="C504" s="145">
        <v>2480</v>
      </c>
      <c r="D504" s="131" t="s">
        <v>269</v>
      </c>
      <c r="E504" s="14">
        <v>80000</v>
      </c>
    </row>
    <row r="505" spans="1:5" ht="15.75">
      <c r="A505" s="330"/>
      <c r="B505" s="96">
        <v>92116</v>
      </c>
      <c r="C505" s="337" t="s">
        <v>192</v>
      </c>
      <c r="D505" s="301"/>
      <c r="E505" s="13">
        <f>E506</f>
        <v>160000</v>
      </c>
    </row>
    <row r="506" spans="1:5" ht="31.5">
      <c r="A506" s="330"/>
      <c r="B506" s="151"/>
      <c r="C506" s="145">
        <v>2480</v>
      </c>
      <c r="D506" s="146" t="s">
        <v>269</v>
      </c>
      <c r="E506" s="14">
        <v>160000</v>
      </c>
    </row>
    <row r="507" spans="1:5" ht="15.75">
      <c r="A507" s="330"/>
      <c r="B507" s="50">
        <v>92120</v>
      </c>
      <c r="C507" s="300" t="s">
        <v>193</v>
      </c>
      <c r="D507" s="301"/>
      <c r="E507" s="13">
        <f>E508</f>
        <v>30000</v>
      </c>
    </row>
    <row r="508" spans="1:5" ht="51" customHeight="1">
      <c r="A508" s="330"/>
      <c r="B508" s="80"/>
      <c r="C508" s="165">
        <v>6050</v>
      </c>
      <c r="D508" s="131" t="s">
        <v>322</v>
      </c>
      <c r="E508" s="166">
        <v>30000</v>
      </c>
    </row>
    <row r="509" spans="1:5" ht="15.75">
      <c r="A509" s="330"/>
      <c r="B509" s="50">
        <v>92195</v>
      </c>
      <c r="C509" s="337" t="s">
        <v>270</v>
      </c>
      <c r="D509" s="301"/>
      <c r="E509" s="13">
        <f>E510+E511</f>
        <v>14000</v>
      </c>
    </row>
    <row r="510" spans="1:5" ht="15.75">
      <c r="A510" s="330"/>
      <c r="B510" s="338"/>
      <c r="C510" s="145">
        <v>4210</v>
      </c>
      <c r="D510" s="146" t="s">
        <v>107</v>
      </c>
      <c r="E510" s="14">
        <v>500</v>
      </c>
    </row>
    <row r="511" spans="1:5" ht="16.5" thickBot="1">
      <c r="A511" s="330"/>
      <c r="B511" s="330"/>
      <c r="C511" s="147">
        <v>4300</v>
      </c>
      <c r="D511" s="142" t="s">
        <v>97</v>
      </c>
      <c r="E511" s="12">
        <v>13500</v>
      </c>
    </row>
    <row r="512" spans="1:5" ht="17.25" thickBot="1" thickTop="1">
      <c r="A512" s="143">
        <v>926</v>
      </c>
      <c r="B512" s="334" t="s">
        <v>194</v>
      </c>
      <c r="C512" s="334"/>
      <c r="D512" s="334"/>
      <c r="E512" s="87">
        <f>E513</f>
        <v>16000</v>
      </c>
    </row>
    <row r="513" spans="1:5" ht="31.5" customHeight="1" thickTop="1">
      <c r="A513" s="330"/>
      <c r="B513" s="197">
        <v>92695</v>
      </c>
      <c r="C513" s="329" t="s">
        <v>271</v>
      </c>
      <c r="D513" s="325"/>
      <c r="E513" s="17">
        <f>E514+E515+E516+E517+E518</f>
        <v>16000</v>
      </c>
    </row>
    <row r="514" spans="1:5" ht="15.75">
      <c r="A514" s="330"/>
      <c r="B514" s="218"/>
      <c r="C514" s="246">
        <v>4110</v>
      </c>
      <c r="D514" s="274" t="s">
        <v>221</v>
      </c>
      <c r="E514" s="247">
        <v>200</v>
      </c>
    </row>
    <row r="515" spans="1:5" ht="15.75">
      <c r="A515" s="330"/>
      <c r="B515" s="273"/>
      <c r="C515" s="185">
        <v>4170</v>
      </c>
      <c r="D515" s="9" t="s">
        <v>104</v>
      </c>
      <c r="E515" s="155">
        <v>2500</v>
      </c>
    </row>
    <row r="516" spans="1:5" ht="15.75">
      <c r="A516" s="330"/>
      <c r="B516" s="330"/>
      <c r="C516" s="165">
        <v>4210</v>
      </c>
      <c r="D516" s="128" t="s">
        <v>120</v>
      </c>
      <c r="E516" s="166">
        <v>7000</v>
      </c>
    </row>
    <row r="517" spans="1:5" ht="15.75">
      <c r="A517" s="330"/>
      <c r="B517" s="330"/>
      <c r="C517" s="145">
        <v>4300</v>
      </c>
      <c r="D517" s="146" t="s">
        <v>97</v>
      </c>
      <c r="E517" s="14">
        <v>3800</v>
      </c>
    </row>
    <row r="518" spans="1:5" ht="16.5" thickBot="1">
      <c r="A518" s="80"/>
      <c r="B518" s="178"/>
      <c r="C518" s="219">
        <v>4430</v>
      </c>
      <c r="D518" s="133" t="s">
        <v>111</v>
      </c>
      <c r="E518" s="220">
        <v>2500</v>
      </c>
    </row>
    <row r="519" spans="1:5" ht="17.25" thickBot="1" thickTop="1">
      <c r="A519" s="198"/>
      <c r="B519" s="349" t="s">
        <v>92</v>
      </c>
      <c r="C519" s="349"/>
      <c r="D519" s="349"/>
      <c r="E519" s="199">
        <f>E512+E494+E475+E463+E418+E404+E298+E295+E292+E286+E267+E261+E203+E200+E192+E182+E176+E158+E155+E136</f>
        <v>21670000</v>
      </c>
    </row>
    <row r="520" ht="13.5" thickTop="1"/>
  </sheetData>
  <mergeCells count="181">
    <mergeCell ref="C473:D473"/>
    <mergeCell ref="C412:D412"/>
    <mergeCell ref="C284:D284"/>
    <mergeCell ref="B463:D463"/>
    <mergeCell ref="C414:D414"/>
    <mergeCell ref="B418:D418"/>
    <mergeCell ref="C421:D421"/>
    <mergeCell ref="B422:B431"/>
    <mergeCell ref="C419:D419"/>
    <mergeCell ref="B404:D404"/>
    <mergeCell ref="B176:D176"/>
    <mergeCell ref="C151:D151"/>
    <mergeCell ref="B158:D158"/>
    <mergeCell ref="B200:D200"/>
    <mergeCell ref="B192:D192"/>
    <mergeCell ref="A513:A517"/>
    <mergeCell ref="C513:D513"/>
    <mergeCell ref="B516:B517"/>
    <mergeCell ref="B494:D494"/>
    <mergeCell ref="A495:A511"/>
    <mergeCell ref="C495:D495"/>
    <mergeCell ref="B496:B500"/>
    <mergeCell ref="C507:D507"/>
    <mergeCell ref="C509:D509"/>
    <mergeCell ref="C503:D503"/>
    <mergeCell ref="B519:D519"/>
    <mergeCell ref="B512:D512"/>
    <mergeCell ref="B510:B511"/>
    <mergeCell ref="B475:D475"/>
    <mergeCell ref="C505:D505"/>
    <mergeCell ref="A476:A492"/>
    <mergeCell ref="C476:D476"/>
    <mergeCell ref="C481:D481"/>
    <mergeCell ref="C483:D483"/>
    <mergeCell ref="C489:D489"/>
    <mergeCell ref="B490:B492"/>
    <mergeCell ref="A464:A472"/>
    <mergeCell ref="C464:D464"/>
    <mergeCell ref="B465:B470"/>
    <mergeCell ref="C471:D471"/>
    <mergeCell ref="A433:A462"/>
    <mergeCell ref="C433:D433"/>
    <mergeCell ref="C435:D435"/>
    <mergeCell ref="B436:B437"/>
    <mergeCell ref="C438:D438"/>
    <mergeCell ref="C440:D440"/>
    <mergeCell ref="B441:B457"/>
    <mergeCell ref="C461:D461"/>
    <mergeCell ref="A405:A410"/>
    <mergeCell ref="C405:D405"/>
    <mergeCell ref="B406:B408"/>
    <mergeCell ref="B410:B411"/>
    <mergeCell ref="B375:B387"/>
    <mergeCell ref="C391:D391"/>
    <mergeCell ref="C399:D399"/>
    <mergeCell ref="B400:B403"/>
    <mergeCell ref="C393:D393"/>
    <mergeCell ref="A299:A392"/>
    <mergeCell ref="C299:D299"/>
    <mergeCell ref="B300:B316"/>
    <mergeCell ref="C322:D322"/>
    <mergeCell ref="B326:B327"/>
    <mergeCell ref="C334:D334"/>
    <mergeCell ref="B335:B350"/>
    <mergeCell ref="C355:D355"/>
    <mergeCell ref="B356:B370"/>
    <mergeCell ref="C374:D374"/>
    <mergeCell ref="B295:D295"/>
    <mergeCell ref="A296:A297"/>
    <mergeCell ref="C296:D296"/>
    <mergeCell ref="B298:D298"/>
    <mergeCell ref="B286:D286"/>
    <mergeCell ref="C287:D287"/>
    <mergeCell ref="B292:D292"/>
    <mergeCell ref="A293:A294"/>
    <mergeCell ref="C293:D293"/>
    <mergeCell ref="B267:D267"/>
    <mergeCell ref="C268:D268"/>
    <mergeCell ref="A270:A283"/>
    <mergeCell ref="C270:D270"/>
    <mergeCell ref="B271:B281"/>
    <mergeCell ref="C282:D282"/>
    <mergeCell ref="B261:D261"/>
    <mergeCell ref="A262:A266"/>
    <mergeCell ref="C262:D262"/>
    <mergeCell ref="B264:B266"/>
    <mergeCell ref="A204:A259"/>
    <mergeCell ref="C204:D204"/>
    <mergeCell ref="B206:B209"/>
    <mergeCell ref="C210:D210"/>
    <mergeCell ref="B211:B215"/>
    <mergeCell ref="C239:D239"/>
    <mergeCell ref="C244:D244"/>
    <mergeCell ref="B245:B257"/>
    <mergeCell ref="C216:D216"/>
    <mergeCell ref="B217:B234"/>
    <mergeCell ref="B203:D203"/>
    <mergeCell ref="A183:A189"/>
    <mergeCell ref="C183:D183"/>
    <mergeCell ref="B184:B189"/>
    <mergeCell ref="A193:A199"/>
    <mergeCell ref="C193:D193"/>
    <mergeCell ref="B194:B195"/>
    <mergeCell ref="C197:D197"/>
    <mergeCell ref="B198:B199"/>
    <mergeCell ref="C201:D201"/>
    <mergeCell ref="A177:A180"/>
    <mergeCell ref="C177:D177"/>
    <mergeCell ref="B179:B180"/>
    <mergeCell ref="B182:D182"/>
    <mergeCell ref="A159:A161"/>
    <mergeCell ref="C159:D159"/>
    <mergeCell ref="B160:B161"/>
    <mergeCell ref="C140:D140"/>
    <mergeCell ref="C142:D142"/>
    <mergeCell ref="C144:D144"/>
    <mergeCell ref="C146:D146"/>
    <mergeCell ref="C149:D149"/>
    <mergeCell ref="B155:D155"/>
    <mergeCell ref="C156:D156"/>
    <mergeCell ref="A129:E129"/>
    <mergeCell ref="A130:E130"/>
    <mergeCell ref="B136:D136"/>
    <mergeCell ref="C137:D137"/>
    <mergeCell ref="A132:E132"/>
    <mergeCell ref="A133:E133"/>
    <mergeCell ref="A125:E125"/>
    <mergeCell ref="A126:E126"/>
    <mergeCell ref="A127:E127"/>
    <mergeCell ref="A128:E128"/>
    <mergeCell ref="C88:D88"/>
    <mergeCell ref="B90:D90"/>
    <mergeCell ref="A91:A92"/>
    <mergeCell ref="C91:D91"/>
    <mergeCell ref="B77:D77"/>
    <mergeCell ref="C78:D78"/>
    <mergeCell ref="A81:A87"/>
    <mergeCell ref="C81:D81"/>
    <mergeCell ref="C83:D83"/>
    <mergeCell ref="B84:B85"/>
    <mergeCell ref="C86:D86"/>
    <mergeCell ref="C64:D64"/>
    <mergeCell ref="B67:D67"/>
    <mergeCell ref="A68:A73"/>
    <mergeCell ref="C68:D68"/>
    <mergeCell ref="C70:D70"/>
    <mergeCell ref="C72:D72"/>
    <mergeCell ref="C44:D44"/>
    <mergeCell ref="B46:B49"/>
    <mergeCell ref="C50:D50"/>
    <mergeCell ref="C59:D59"/>
    <mergeCell ref="C329:D329"/>
    <mergeCell ref="A2:E2"/>
    <mergeCell ref="A3:E3"/>
    <mergeCell ref="A4:E4"/>
    <mergeCell ref="A5:E5"/>
    <mergeCell ref="A6:E6"/>
    <mergeCell ref="A7:E7"/>
    <mergeCell ref="A9:E9"/>
    <mergeCell ref="B34:D34"/>
    <mergeCell ref="A35:A37"/>
    <mergeCell ref="C75:D75"/>
    <mergeCell ref="B16:D16"/>
    <mergeCell ref="C17:D17"/>
    <mergeCell ref="B19:D19"/>
    <mergeCell ref="C20:D20"/>
    <mergeCell ref="B23:D23"/>
    <mergeCell ref="C24:D24"/>
    <mergeCell ref="C35:D35"/>
    <mergeCell ref="B31:D31"/>
    <mergeCell ref="C32:D32"/>
    <mergeCell ref="A10:E10"/>
    <mergeCell ref="B13:D13"/>
    <mergeCell ref="C14:D14"/>
    <mergeCell ref="B74:D74"/>
    <mergeCell ref="B38:D38"/>
    <mergeCell ref="A39:A40"/>
    <mergeCell ref="C39:D39"/>
    <mergeCell ref="B41:D41"/>
    <mergeCell ref="A42:A66"/>
    <mergeCell ref="C42:D42"/>
  </mergeCells>
  <printOptions/>
  <pageMargins left="0.7874015748031497" right="0.7874015748031497" top="0.7874015748031497" bottom="0.7874015748031497" header="0.5118110236220472" footer="0.5118110236220472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2008-01-03T07:37:23Z</cp:lastPrinted>
  <dcterms:created xsi:type="dcterms:W3CDTF">2006-10-31T11:24:03Z</dcterms:created>
  <dcterms:modified xsi:type="dcterms:W3CDTF">2008-01-03T07:39:38Z</dcterms:modified>
  <cp:category/>
  <cp:version/>
  <cp:contentType/>
  <cp:contentStatus/>
</cp:coreProperties>
</file>