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<sst xmlns="http://schemas.openxmlformats.org/spreadsheetml/2006/main" count="270" uniqueCount="137">
  <si>
    <t xml:space="preserve">Załącznik Nr 6 </t>
  </si>
  <si>
    <t xml:space="preserve">Rady Gminy Chełmża </t>
  </si>
  <si>
    <t>zmieniającej Uchwałę Nr XX/102/07</t>
  </si>
  <si>
    <t xml:space="preserve">z dnia 20 grudnia 2007r. </t>
  </si>
  <si>
    <t xml:space="preserve">w sprawie budżetu Gminy na 2008r. </t>
  </si>
  <si>
    <t xml:space="preserve">PLAN FINANSOWY INWESTYCJI NA 2008 ROK </t>
  </si>
  <si>
    <t xml:space="preserve">Dział </t>
  </si>
  <si>
    <t xml:space="preserve">Nazwa zadania inwestycyjnego </t>
  </si>
  <si>
    <t xml:space="preserve">Termin realiz. </t>
  </si>
  <si>
    <t>Planowana wartość zadania</t>
  </si>
  <si>
    <t xml:space="preserve">Wykonanie </t>
  </si>
  <si>
    <t>Rok budżetowy 2008</t>
  </si>
  <si>
    <t xml:space="preserve">Źródła finansowania </t>
  </si>
  <si>
    <t>Rozdz.             §</t>
  </si>
  <si>
    <t xml:space="preserve">do 2007r. </t>
  </si>
  <si>
    <t xml:space="preserve">Dochody własne j.s.t. </t>
  </si>
  <si>
    <t>Kredyt "K" Pożyczka "P" ; prefinansowanie</t>
  </si>
  <si>
    <t xml:space="preserve">Materiał </t>
  </si>
  <si>
    <t>Dotacja PFOŚ, GFOŚ , FOGR, EFRWP, Wojewody inne j.s.t</t>
  </si>
  <si>
    <t xml:space="preserve">Grupa budowlana </t>
  </si>
  <si>
    <t xml:space="preserve">Pozostało do wykoania </t>
  </si>
  <si>
    <t>Zobowiązania</t>
  </si>
  <si>
    <t>01010</t>
  </si>
  <si>
    <t xml:space="preserve">Modernizacja SUW Nawra </t>
  </si>
  <si>
    <t>2007 /2009</t>
  </si>
  <si>
    <t>Sieć wod.Osiedle Młodych-Browina</t>
  </si>
  <si>
    <t>Wykonanie dokumentacji sieci wodnych (Pluskowęsy, Nowa Chełmża, Browina, Strużal)</t>
  </si>
  <si>
    <t>Wykonanie przyłączy wodociągowych w Zalesiu(domki letniskowe)</t>
  </si>
  <si>
    <t>01036</t>
  </si>
  <si>
    <t xml:space="preserve">"Restrukturyzacja i modernizacja sektora żywnościowego oraz rozwój obszarów wiejskich" w tym : </t>
  </si>
  <si>
    <t>2006/2008</t>
  </si>
  <si>
    <t xml:space="preserve">Kończewice - etap I cz. II "Nasza wieś miejsce czyste, zielone i bezpieczne - budowa małej infrastruktury we wsi Kończewice" </t>
  </si>
  <si>
    <t xml:space="preserve">Kuczwały - etap I cz. II - "Serce wsi Kuczwały - kształtowanie centrum poprzez budowę małej infrastruktury </t>
  </si>
  <si>
    <t>01041</t>
  </si>
  <si>
    <t>Program Rozwoju Obszarów Wiejskich 2007 - 2013</t>
  </si>
  <si>
    <t>2008/2009</t>
  </si>
  <si>
    <t xml:space="preserve"> </t>
  </si>
  <si>
    <t xml:space="preserve">Zelgno - etap II </t>
  </si>
  <si>
    <t xml:space="preserve">Kończewice - etap II </t>
  </si>
  <si>
    <t xml:space="preserve">Grzywna </t>
  </si>
  <si>
    <t xml:space="preserve">Sławkowo - etap II </t>
  </si>
  <si>
    <t>Razem dz. 010</t>
  </si>
  <si>
    <t>40095</t>
  </si>
  <si>
    <t xml:space="preserve">Inwestycje w alternatywne źródła energii </t>
  </si>
  <si>
    <t>2007/2010</t>
  </si>
  <si>
    <t>Razem dz. 400</t>
  </si>
  <si>
    <t xml:space="preserve">Budowa chodnika w Grzywnie - 400 m (w stronę Boryny przy drodze powiatowej) </t>
  </si>
  <si>
    <t>60016</t>
  </si>
  <si>
    <t xml:space="preserve">Budowa chodnika w Browinie (160 m przy drodze powiatowej) </t>
  </si>
  <si>
    <t xml:space="preserve">Przebudowa drogi w miejscowości Witkowo Nr 100574C </t>
  </si>
  <si>
    <t xml:space="preserve">Przebudowa drogi w miejscowości Grzywna (przy Kółku Rolniczym) </t>
  </si>
  <si>
    <t xml:space="preserve">Przebudowa drogi gminnej 100553C w Bielczynach </t>
  </si>
  <si>
    <t xml:space="preserve">Poprawa bezpieczeństwa na drogach publicznych przez wybudowanie dróg rowerowych udział w projekcie Powiatu </t>
  </si>
  <si>
    <t>2008/2010</t>
  </si>
  <si>
    <t xml:space="preserve">Rekultywacja drogi 1 km Mirakowo - Kuczwały - I etap Nr 100530C </t>
  </si>
  <si>
    <t xml:space="preserve">Projektowanie i budowa bezpieczeństwa ścieżek przy drogach i chodników w centrach wsi - w tym wyk.map i koncepcji </t>
  </si>
  <si>
    <t>2007/ 2010</t>
  </si>
  <si>
    <t xml:space="preserve">I etap budowy ścieżki - pieszo - rowerowej Chełmża - Kończewice wraz z wykupem gruntów 300 m </t>
  </si>
  <si>
    <t>I etap budowy ścieżki pieszo - rowerowej Zelgno - Dźwierzno wraz z wykupem gruntu 200 m</t>
  </si>
  <si>
    <t xml:space="preserve">Budowa parkingu w miejscowości Grzegorz - etap I </t>
  </si>
  <si>
    <t xml:space="preserve">Budowa parkingu w Nawrze przy budynku komunalnym </t>
  </si>
  <si>
    <t xml:space="preserve">Budowa parkingu w Grzywnie przy kościele w stronę Kuczwał - I etap  </t>
  </si>
  <si>
    <t>Razem dz. 600</t>
  </si>
  <si>
    <t>63003</t>
  </si>
  <si>
    <t xml:space="preserve">Zagospodarowanie turyst. Rejonu Zalesia i stworzenie Parku Kulturowego nad Jeziorem Grodzieńskim - etap I </t>
  </si>
  <si>
    <t>2006/ 2008</t>
  </si>
  <si>
    <t>WFOŚ i GW</t>
  </si>
  <si>
    <t xml:space="preserve">Zagospodarowanie turyst. Rejonu Zalesia i stworzenie Parku Kulturowego nad Jeziorem Grodzieńskim - etap II </t>
  </si>
  <si>
    <t>2007/2011</t>
  </si>
  <si>
    <t>Razem dz. 630</t>
  </si>
  <si>
    <t>70005</t>
  </si>
  <si>
    <t>Razem dz. 700</t>
  </si>
  <si>
    <t>72095</t>
  </si>
  <si>
    <t>E - Powiat - Budowa społeczeństwa informacyjnego na terenie gminy Chełmża - udział 75%</t>
  </si>
  <si>
    <t>Razem dz. 720</t>
  </si>
  <si>
    <t>75023</t>
  </si>
  <si>
    <t>Modernizacja ogrzewania budynku przy ul. Padarewskiego + koncepcja zagospodarowania 40.000</t>
  </si>
  <si>
    <t>Razem dz. 750</t>
  </si>
  <si>
    <t>Zakup motocykla</t>
  </si>
  <si>
    <t>Razem dz. 754</t>
  </si>
  <si>
    <t xml:space="preserve">Budowa sali gimnastycznej przy SP Zelgno </t>
  </si>
  <si>
    <t>2008/2011</t>
  </si>
  <si>
    <t xml:space="preserve">Zakup gruntów w Zelgnie </t>
  </si>
  <si>
    <t xml:space="preserve">zobow. </t>
  </si>
  <si>
    <t xml:space="preserve">Rozbudowa SP Zelgno - dokumentacja </t>
  </si>
  <si>
    <t>2008/2013</t>
  </si>
  <si>
    <t>Budowa boiska przy SP Grzywna teren szkoły</t>
  </si>
  <si>
    <t xml:space="preserve">Boisko SP Kończewice </t>
  </si>
  <si>
    <t>2007/2008</t>
  </si>
  <si>
    <t xml:space="preserve">Adaptacja pomieszczeń na cele przedszkolne </t>
  </si>
  <si>
    <t xml:space="preserve">Budowa boiska przy Gimnazjum Pluskowęsy </t>
  </si>
  <si>
    <t>Razem dz. 801</t>
  </si>
  <si>
    <t xml:space="preserve">Adaptacja pomieszczeń po starej szkole w miejscowości Grzywna dla potrzeb ośrodka zdrowia wraz z wyposażeniem </t>
  </si>
  <si>
    <t>2007/2009</t>
  </si>
  <si>
    <t>Razem dz. 851</t>
  </si>
  <si>
    <t>85295</t>
  </si>
  <si>
    <t>Zakupy inwestycyjne (patelnie - SP Sławkowo)</t>
  </si>
  <si>
    <t>Razem dz. 852</t>
  </si>
  <si>
    <t>90001</t>
  </si>
  <si>
    <t xml:space="preserve">Uporządkowanie gospodarki ściekowej w rejonach drogi krajowej Nr 1 oraz jeziora Chełmżyńskiego etap II (Zalesie, Pluskowęsy, Zelgno) </t>
  </si>
  <si>
    <t xml:space="preserve">Uporządkowanie gospodarki ściekowej w rejonach drogi krajowej Nr 1 oraz jeziora Chełmżyńskiego etap I (Głuchowo, Windak, Kończewice) I etap </t>
  </si>
  <si>
    <t>P</t>
  </si>
  <si>
    <t xml:space="preserve">Przyzagrodowe oczyszczalnia ścieków - 130 szt. </t>
  </si>
  <si>
    <t xml:space="preserve">Poprawa wód Jeziora Chełmżyńskiego </t>
  </si>
  <si>
    <t>Zakup wozu asenizacyjnego 8000 l</t>
  </si>
  <si>
    <t>90004</t>
  </si>
  <si>
    <t xml:space="preserve">Zakup kosiarki rotacyjnej </t>
  </si>
  <si>
    <t>Budowa oświetlenia w miejscowości Bogusławki</t>
  </si>
  <si>
    <t>90015</t>
  </si>
  <si>
    <t xml:space="preserve">Budowa oświetlenia w miejscowości Nawra - Izabela </t>
  </si>
  <si>
    <t>Razem dz. 900</t>
  </si>
  <si>
    <t>92109</t>
  </si>
  <si>
    <t xml:space="preserve">Budowa świetlicy w Dźwierznie </t>
  </si>
  <si>
    <t>2006/2010</t>
  </si>
  <si>
    <t xml:space="preserve">Adaptacja pomieszczeń po starej szkole w miejscowości Grzywna dla potrzeb świetlicy wiejskiej </t>
  </si>
  <si>
    <t>92116</t>
  </si>
  <si>
    <t xml:space="preserve">Adaptacja pomieszczeń po starej szkole w miejscowości Grzywna dla potrzeb samorz. inst. kulltury - biblioteka Grzywna </t>
  </si>
  <si>
    <t>92120</t>
  </si>
  <si>
    <t xml:space="preserve">Adaptacja zabytkowego zespołu pałacowo - parkowego w Brąchnówku" </t>
  </si>
  <si>
    <t>Razem dz. 921</t>
  </si>
  <si>
    <t>92695</t>
  </si>
  <si>
    <t>Boisko wielofunkcyjne Dźwierzno</t>
  </si>
  <si>
    <t xml:space="preserve">Boisko Grzywna "Moje boisko Orlik" 2010/2012 </t>
  </si>
  <si>
    <t>Razem dz. 926</t>
  </si>
  <si>
    <t xml:space="preserve">Ogółem : </t>
  </si>
  <si>
    <t xml:space="preserve">Źródła finansowania ujęte w budżecie </t>
  </si>
  <si>
    <t>Dotacje PFOŚ, GFOŚ , FOGR, Wojewody inne j.s.t</t>
  </si>
  <si>
    <t>Ścieżka historyczno-przyrodnicza Grodno</t>
  </si>
  <si>
    <t>z dnia 30 września  2008r.</t>
  </si>
  <si>
    <t>Zakup gruntów pod drogę (Browina,Skąpe)</t>
  </si>
  <si>
    <t>85395</t>
  </si>
  <si>
    <t>Zakup faxu - projekt POKL</t>
  </si>
  <si>
    <t>ZPORR i Budżet państwa, POKL</t>
  </si>
  <si>
    <t>Razem dz.853</t>
  </si>
  <si>
    <t xml:space="preserve">Przebudowa dróg nad jeziorem Grodzieńskim i Chełmżyńskim -droga 580C-801 mb., 569 C- 1056 mb. ; </t>
  </si>
  <si>
    <t xml:space="preserve">Zakup gruntów w miejscowości Dźwierzno (przy świetlicy) </t>
  </si>
  <si>
    <t>do Uchwały Nr XXIX/186/08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</si>
</sst>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42" applyNumberFormat="1" applyFont="1" applyFill="1" applyBorder="1" applyAlignment="1">
      <alignment horizontal="center" vertical="top" wrapText="1"/>
    </xf>
    <xf numFmtId="164" fontId="6" fillId="0" borderId="11" xfId="42" applyNumberFormat="1" applyFont="1" applyFill="1" applyBorder="1" applyAlignment="1">
      <alignment horizontal="center" vertical="top" wrapText="1"/>
    </xf>
    <xf numFmtId="164" fontId="6" fillId="0" borderId="11" xfId="42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42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164" fontId="6" fillId="0" borderId="13" xfId="42" applyNumberFormat="1" applyFont="1" applyFill="1" applyBorder="1" applyAlignment="1">
      <alignment horizontal="center" vertical="top" wrapText="1"/>
    </xf>
    <xf numFmtId="164" fontId="6" fillId="0" borderId="13" xfId="42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13" xfId="42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164" fontId="5" fillId="0" borderId="14" xfId="42" applyNumberFormat="1" applyFont="1" applyFill="1" applyBorder="1" applyAlignment="1">
      <alignment horizontal="left" vertical="top" wrapText="1"/>
    </xf>
    <xf numFmtId="164" fontId="6" fillId="0" borderId="13" xfId="42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164" fontId="6" fillId="0" borderId="15" xfId="42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left" vertical="center" wrapText="1"/>
    </xf>
    <xf numFmtId="2" fontId="6" fillId="0" borderId="11" xfId="42" applyNumberFormat="1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center" vertical="center" wrapText="1"/>
    </xf>
    <xf numFmtId="2" fontId="6" fillId="0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64" fontId="6" fillId="0" borderId="13" xfId="42" applyNumberFormat="1" applyFont="1" applyFill="1" applyBorder="1" applyAlignment="1">
      <alignment horizontal="center" vertical="center"/>
    </xf>
    <xf numFmtId="2" fontId="6" fillId="0" borderId="13" xfId="42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2" xfId="42" applyNumberFormat="1" applyFont="1" applyFill="1" applyBorder="1" applyAlignment="1">
      <alignment horizontal="center" vertical="center" wrapText="1"/>
    </xf>
    <xf numFmtId="164" fontId="6" fillId="0" borderId="12" xfId="42" applyNumberFormat="1" applyFont="1" applyFill="1" applyBorder="1" applyAlignment="1">
      <alignment horizontal="center" vertical="top" wrapText="1"/>
    </xf>
    <xf numFmtId="2" fontId="6" fillId="0" borderId="12" xfId="42" applyNumberFormat="1" applyFont="1" applyFill="1" applyBorder="1" applyAlignment="1">
      <alignment horizontal="center" vertical="center" wrapText="1"/>
    </xf>
    <xf numFmtId="164" fontId="6" fillId="0" borderId="12" xfId="42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top" wrapText="1"/>
    </xf>
    <xf numFmtId="164" fontId="6" fillId="0" borderId="13" xfId="42" applyNumberFormat="1" applyFont="1" applyFill="1" applyBorder="1" applyAlignment="1">
      <alignment horizontal="left" vertical="center" wrapText="1"/>
    </xf>
    <xf numFmtId="164" fontId="6" fillId="0" borderId="12" xfId="42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164" fontId="6" fillId="0" borderId="16" xfId="42" applyNumberFormat="1" applyFont="1" applyFill="1" applyBorder="1" applyAlignment="1">
      <alignment horizontal="center" vertical="center" wrapText="1"/>
    </xf>
    <xf numFmtId="164" fontId="6" fillId="0" borderId="16" xfId="42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4" xfId="42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5" xfId="42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164" fontId="6" fillId="0" borderId="17" xfId="4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13" xfId="42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164" fontId="5" fillId="0" borderId="12" xfId="42" applyNumberFormat="1" applyFont="1" applyFill="1" applyBorder="1" applyAlignment="1">
      <alignment horizontal="center" vertical="center" wrapText="1"/>
    </xf>
    <xf numFmtId="164" fontId="6" fillId="0" borderId="12" xfId="42" applyNumberFormat="1" applyFont="1" applyFill="1" applyBorder="1" applyAlignment="1">
      <alignment horizontal="center"/>
    </xf>
    <xf numFmtId="164" fontId="5" fillId="0" borderId="11" xfId="42" applyNumberFormat="1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/>
    </xf>
    <xf numFmtId="164" fontId="5" fillId="0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center"/>
    </xf>
    <xf numFmtId="164" fontId="5" fillId="0" borderId="14" xfId="42" applyNumberFormat="1" applyFont="1" applyFill="1" applyBorder="1" applyAlignment="1">
      <alignment horizontal="left" vertical="center" wrapText="1"/>
    </xf>
    <xf numFmtId="164" fontId="6" fillId="0" borderId="10" xfId="42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164" fontId="6" fillId="0" borderId="15" xfId="4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164" fontId="6" fillId="0" borderId="17" xfId="42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42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42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164" fontId="5" fillId="0" borderId="14" xfId="42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164" fontId="5" fillId="0" borderId="20" xfId="42" applyNumberFormat="1" applyFont="1" applyFill="1" applyBorder="1" applyAlignment="1">
      <alignment horizontal="center" vertical="center" wrapText="1"/>
    </xf>
    <xf numFmtId="164" fontId="5" fillId="0" borderId="0" xfId="42" applyNumberFormat="1" applyFont="1" applyFill="1" applyBorder="1" applyAlignment="1">
      <alignment horizontal="center" vertical="center" wrapText="1"/>
    </xf>
    <xf numFmtId="164" fontId="5" fillId="0" borderId="21" xfId="42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164" fontId="5" fillId="0" borderId="13" xfId="4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164" fontId="6" fillId="0" borderId="13" xfId="42" applyNumberFormat="1" applyFont="1" applyFill="1" applyBorder="1" applyAlignment="1">
      <alignment horizontal="center" vertical="center" wrapText="1"/>
    </xf>
    <xf numFmtId="164" fontId="6" fillId="0" borderId="12" xfId="42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D133">
      <selection activeCell="E158" sqref="E158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3" width="7.57421875" style="0" customWidth="1"/>
    <col min="4" max="4" width="9.57421875" style="0" customWidth="1"/>
    <col min="5" max="9" width="9.7109375" style="0" bestFit="1" customWidth="1"/>
    <col min="10" max="10" width="7.7109375" style="0" customWidth="1"/>
    <col min="11" max="12" width="8.28125" style="0" customWidth="1"/>
    <col min="13" max="13" width="9.57421875" style="0" customWidth="1"/>
    <col min="14" max="14" width="8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2"/>
      <c r="N1" s="2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26" t="s">
        <v>136</v>
      </c>
      <c r="M2" s="126"/>
      <c r="N2" s="126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6" t="s">
        <v>1</v>
      </c>
      <c r="M3" s="126"/>
      <c r="N3" s="126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26" t="s">
        <v>128</v>
      </c>
      <c r="M4" s="126"/>
      <c r="N4" s="126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26" t="s">
        <v>2</v>
      </c>
      <c r="M5" s="126"/>
      <c r="N5" s="126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26" t="s">
        <v>3</v>
      </c>
      <c r="M6" s="126"/>
      <c r="N6" s="126"/>
    </row>
    <row r="7" spans="1:14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26" t="s">
        <v>4</v>
      </c>
      <c r="M7" s="126"/>
      <c r="N7" s="126"/>
    </row>
    <row r="8" spans="1:14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19"/>
      <c r="M8" s="119"/>
      <c r="N8" s="119"/>
    </row>
    <row r="10" spans="1:14" ht="15.75">
      <c r="A10" s="127" t="s">
        <v>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5" t="s">
        <v>6</v>
      </c>
      <c r="B12" s="128" t="s">
        <v>7</v>
      </c>
      <c r="C12" s="128" t="s">
        <v>8</v>
      </c>
      <c r="D12" s="128" t="s">
        <v>9</v>
      </c>
      <c r="E12" s="5" t="s">
        <v>10</v>
      </c>
      <c r="F12" s="128" t="s">
        <v>11</v>
      </c>
      <c r="G12" s="130" t="s">
        <v>12</v>
      </c>
      <c r="H12" s="131"/>
      <c r="I12" s="131"/>
      <c r="J12" s="131"/>
      <c r="K12" s="131"/>
      <c r="L12" s="131"/>
      <c r="M12" s="131"/>
      <c r="N12" s="132"/>
    </row>
    <row r="13" spans="1:14" ht="58.5">
      <c r="A13" s="5" t="s">
        <v>13</v>
      </c>
      <c r="B13" s="129"/>
      <c r="C13" s="129"/>
      <c r="D13" s="129"/>
      <c r="E13" s="5" t="s">
        <v>14</v>
      </c>
      <c r="F13" s="129"/>
      <c r="G13" s="5" t="s">
        <v>15</v>
      </c>
      <c r="H13" s="5" t="s">
        <v>132</v>
      </c>
      <c r="I13" s="5" t="s">
        <v>16</v>
      </c>
      <c r="J13" s="5" t="s">
        <v>17</v>
      </c>
      <c r="K13" s="5" t="s">
        <v>126</v>
      </c>
      <c r="L13" s="5" t="s">
        <v>19</v>
      </c>
      <c r="M13" s="5" t="s">
        <v>20</v>
      </c>
      <c r="N13" s="8" t="s">
        <v>21</v>
      </c>
    </row>
    <row r="14" spans="1:14" ht="10.5" customHeight="1">
      <c r="A14" s="9" t="s">
        <v>22</v>
      </c>
      <c r="B14" s="10" t="s">
        <v>23</v>
      </c>
      <c r="C14" s="11" t="s">
        <v>24</v>
      </c>
      <c r="D14" s="12">
        <v>1350000</v>
      </c>
      <c r="E14" s="13">
        <v>17000</v>
      </c>
      <c r="F14" s="13">
        <v>20000</v>
      </c>
      <c r="G14" s="13">
        <v>20000</v>
      </c>
      <c r="H14" s="13"/>
      <c r="I14" s="13"/>
      <c r="J14" s="13"/>
      <c r="K14" s="13"/>
      <c r="L14" s="13"/>
      <c r="M14" s="13">
        <v>1313000</v>
      </c>
      <c r="N14" s="14"/>
    </row>
    <row r="15" spans="1:14" ht="10.5" customHeight="1">
      <c r="A15" s="9" t="s">
        <v>22</v>
      </c>
      <c r="B15" s="10" t="s">
        <v>25</v>
      </c>
      <c r="C15" s="11">
        <v>2008</v>
      </c>
      <c r="D15" s="12">
        <v>5000</v>
      </c>
      <c r="E15" s="13"/>
      <c r="F15" s="13">
        <v>5000</v>
      </c>
      <c r="G15" s="13">
        <v>5000</v>
      </c>
      <c r="H15" s="13"/>
      <c r="I15" s="13"/>
      <c r="J15" s="13"/>
      <c r="K15" s="13"/>
      <c r="L15" s="13"/>
      <c r="M15" s="13"/>
      <c r="N15" s="14"/>
    </row>
    <row r="16" spans="1:14" ht="32.25" customHeight="1">
      <c r="A16" s="15" t="s">
        <v>22</v>
      </c>
      <c r="B16" s="10" t="s">
        <v>26</v>
      </c>
      <c r="C16" s="11">
        <v>2008</v>
      </c>
      <c r="D16" s="12">
        <v>47000</v>
      </c>
      <c r="E16" s="12"/>
      <c r="F16" s="12">
        <v>47000</v>
      </c>
      <c r="G16" s="12">
        <v>47000</v>
      </c>
      <c r="H16" s="12"/>
      <c r="I16" s="12"/>
      <c r="J16" s="12"/>
      <c r="K16" s="12"/>
      <c r="L16" s="12"/>
      <c r="M16" s="12"/>
      <c r="N16" s="16"/>
    </row>
    <row r="17" spans="1:14" ht="32.25" customHeight="1">
      <c r="A17" s="9" t="s">
        <v>22</v>
      </c>
      <c r="B17" s="17" t="s">
        <v>27</v>
      </c>
      <c r="C17" s="18">
        <v>2008</v>
      </c>
      <c r="D17" s="13">
        <v>8000</v>
      </c>
      <c r="E17" s="13"/>
      <c r="F17" s="13">
        <v>8000</v>
      </c>
      <c r="G17" s="13">
        <v>8000</v>
      </c>
      <c r="H17" s="13"/>
      <c r="I17" s="13"/>
      <c r="J17" s="13"/>
      <c r="K17" s="13"/>
      <c r="L17" s="13"/>
      <c r="M17" s="13"/>
      <c r="N17" s="14"/>
    </row>
    <row r="18" spans="1:14" ht="30.75" customHeight="1">
      <c r="A18" s="9" t="s">
        <v>28</v>
      </c>
      <c r="B18" s="17" t="s">
        <v>29</v>
      </c>
      <c r="C18" s="18" t="s">
        <v>30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41.25" customHeight="1">
      <c r="A19" s="9"/>
      <c r="B19" s="17" t="s">
        <v>31</v>
      </c>
      <c r="C19" s="18" t="s">
        <v>30</v>
      </c>
      <c r="D19" s="13">
        <v>316223</v>
      </c>
      <c r="E19" s="13">
        <v>136223</v>
      </c>
      <c r="F19" s="13">
        <v>180000</v>
      </c>
      <c r="G19" s="13">
        <v>29444</v>
      </c>
      <c r="H19" s="13">
        <v>150556</v>
      </c>
      <c r="I19" s="13"/>
      <c r="J19" s="13"/>
      <c r="K19" s="13"/>
      <c r="L19" s="13"/>
      <c r="M19" s="13"/>
      <c r="N19" s="14"/>
    </row>
    <row r="20" spans="1:14" ht="30.75" customHeight="1">
      <c r="A20" s="19"/>
      <c r="B20" s="20" t="s">
        <v>32</v>
      </c>
      <c r="C20" s="21" t="s">
        <v>30</v>
      </c>
      <c r="D20" s="22">
        <v>418119</v>
      </c>
      <c r="E20" s="22">
        <v>58119</v>
      </c>
      <c r="F20" s="22">
        <v>360000</v>
      </c>
      <c r="G20" s="22">
        <v>185000</v>
      </c>
      <c r="H20" s="22">
        <v>175000</v>
      </c>
      <c r="I20" s="22"/>
      <c r="J20" s="22"/>
      <c r="K20" s="22"/>
      <c r="L20" s="22"/>
      <c r="M20" s="22"/>
      <c r="N20" s="23"/>
    </row>
    <row r="21" spans="1:14" ht="20.25" customHeight="1">
      <c r="A21" s="9" t="s">
        <v>33</v>
      </c>
      <c r="B21" s="10" t="s">
        <v>34</v>
      </c>
      <c r="C21" s="11" t="s">
        <v>35</v>
      </c>
      <c r="D21" s="12">
        <v>0</v>
      </c>
      <c r="E21" s="12">
        <v>0</v>
      </c>
      <c r="F21" s="12">
        <v>0</v>
      </c>
      <c r="G21" s="12">
        <v>0</v>
      </c>
      <c r="H21" s="12">
        <f aca="true" t="shared" si="0" ref="H21:N21">H22+H23+H24+H25</f>
        <v>0</v>
      </c>
      <c r="I21" s="12">
        <f t="shared" si="0"/>
        <v>0</v>
      </c>
      <c r="J21" s="12">
        <f t="shared" si="0"/>
        <v>0</v>
      </c>
      <c r="K21" s="12">
        <f t="shared" si="0"/>
        <v>0</v>
      </c>
      <c r="L21" s="12">
        <f t="shared" si="0"/>
        <v>0</v>
      </c>
      <c r="M21" s="12">
        <v>0</v>
      </c>
      <c r="N21" s="12">
        <f t="shared" si="0"/>
        <v>0</v>
      </c>
    </row>
    <row r="22" spans="1:14" ht="10.5" customHeight="1">
      <c r="A22" s="9" t="s">
        <v>36</v>
      </c>
      <c r="B22" s="17" t="s">
        <v>37</v>
      </c>
      <c r="C22" s="18" t="s">
        <v>35</v>
      </c>
      <c r="D22" s="13">
        <v>670000</v>
      </c>
      <c r="E22" s="13">
        <v>49000</v>
      </c>
      <c r="F22" s="13">
        <v>21000</v>
      </c>
      <c r="G22" s="13">
        <v>21000</v>
      </c>
      <c r="H22" s="13">
        <v>0</v>
      </c>
      <c r="I22" s="13">
        <v>0</v>
      </c>
      <c r="J22" s="13">
        <v>0</v>
      </c>
      <c r="K22" s="13"/>
      <c r="L22" s="13"/>
      <c r="M22" s="13">
        <v>600000</v>
      </c>
      <c r="N22" s="14"/>
    </row>
    <row r="23" spans="1:14" ht="11.25" customHeight="1">
      <c r="A23" s="19"/>
      <c r="B23" s="20" t="s">
        <v>38</v>
      </c>
      <c r="C23" s="21" t="s">
        <v>35</v>
      </c>
      <c r="D23" s="22">
        <v>670000</v>
      </c>
      <c r="E23" s="22">
        <v>38000</v>
      </c>
      <c r="F23" s="22">
        <v>32000</v>
      </c>
      <c r="G23" s="22">
        <v>32000</v>
      </c>
      <c r="H23" s="22">
        <v>0</v>
      </c>
      <c r="I23" s="22">
        <v>0</v>
      </c>
      <c r="J23" s="22"/>
      <c r="K23" s="24"/>
      <c r="L23" s="24"/>
      <c r="M23" s="22">
        <v>600000</v>
      </c>
      <c r="N23" s="24"/>
    </row>
    <row r="24" spans="1:14" ht="9" customHeight="1">
      <c r="A24" s="19"/>
      <c r="B24" s="20" t="s">
        <v>39</v>
      </c>
      <c r="C24" s="21" t="s">
        <v>35</v>
      </c>
      <c r="D24" s="22">
        <v>670000</v>
      </c>
      <c r="E24" s="22">
        <v>65000</v>
      </c>
      <c r="F24" s="22">
        <v>5000</v>
      </c>
      <c r="G24" s="22">
        <v>5000</v>
      </c>
      <c r="H24" s="22">
        <v>0</v>
      </c>
      <c r="I24" s="22">
        <v>0</v>
      </c>
      <c r="J24" s="22"/>
      <c r="K24" s="24"/>
      <c r="L24" s="24"/>
      <c r="M24" s="22">
        <v>600000</v>
      </c>
      <c r="N24" s="24"/>
    </row>
    <row r="25" spans="1:14" ht="15.75" customHeight="1" thickBot="1">
      <c r="A25" s="19"/>
      <c r="B25" s="20" t="s">
        <v>40</v>
      </c>
      <c r="C25" s="25" t="s">
        <v>35</v>
      </c>
      <c r="D25" s="26">
        <v>670000</v>
      </c>
      <c r="E25" s="26">
        <v>30000</v>
      </c>
      <c r="F25" s="26">
        <v>40000</v>
      </c>
      <c r="G25" s="26">
        <v>40000</v>
      </c>
      <c r="H25" s="26">
        <v>0</v>
      </c>
      <c r="I25" s="26">
        <v>0</v>
      </c>
      <c r="J25" s="26"/>
      <c r="K25" s="25"/>
      <c r="L25" s="25"/>
      <c r="M25" s="26">
        <v>600000</v>
      </c>
      <c r="N25" s="27"/>
    </row>
    <row r="26" spans="1:14" ht="14.25" thickBot="1" thickTop="1">
      <c r="A26" s="28"/>
      <c r="B26" s="29" t="s">
        <v>41</v>
      </c>
      <c r="C26" s="29"/>
      <c r="D26" s="30">
        <f>D25+D24+D23+D22+D20+D19+D18+D17+D16+D15+D14</f>
        <v>4824342</v>
      </c>
      <c r="E26" s="30">
        <f aca="true" t="shared" si="1" ref="E26:N26">E25+E24+E23+E22+E20+E19+E18+E17+E16+E15+E14</f>
        <v>393342</v>
      </c>
      <c r="F26" s="30">
        <f t="shared" si="1"/>
        <v>718000</v>
      </c>
      <c r="G26" s="30">
        <f t="shared" si="1"/>
        <v>392444</v>
      </c>
      <c r="H26" s="30">
        <f t="shared" si="1"/>
        <v>325556</v>
      </c>
      <c r="I26" s="30">
        <f t="shared" si="1"/>
        <v>0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3713000</v>
      </c>
      <c r="N26" s="30">
        <f t="shared" si="1"/>
        <v>0</v>
      </c>
    </row>
    <row r="27" spans="1:14" ht="13.5" thickTop="1">
      <c r="A27" s="5" t="s">
        <v>6</v>
      </c>
      <c r="B27" s="128" t="s">
        <v>7</v>
      </c>
      <c r="C27" s="128" t="s">
        <v>8</v>
      </c>
      <c r="D27" s="128" t="s">
        <v>9</v>
      </c>
      <c r="E27" s="5" t="s">
        <v>10</v>
      </c>
      <c r="F27" s="128" t="s">
        <v>11</v>
      </c>
      <c r="G27" s="130" t="s">
        <v>12</v>
      </c>
      <c r="H27" s="131"/>
      <c r="I27" s="131"/>
      <c r="J27" s="131"/>
      <c r="K27" s="131"/>
      <c r="L27" s="131"/>
      <c r="M27" s="131"/>
      <c r="N27" s="132"/>
    </row>
    <row r="28" spans="1:14" ht="68.25">
      <c r="A28" s="5" t="s">
        <v>13</v>
      </c>
      <c r="B28" s="129"/>
      <c r="C28" s="129"/>
      <c r="D28" s="129"/>
      <c r="E28" s="5" t="s">
        <v>14</v>
      </c>
      <c r="F28" s="129"/>
      <c r="G28" s="5" t="s">
        <v>15</v>
      </c>
      <c r="H28" s="5" t="s">
        <v>132</v>
      </c>
      <c r="I28" s="5" t="s">
        <v>16</v>
      </c>
      <c r="J28" s="5" t="s">
        <v>17</v>
      </c>
      <c r="K28" s="5" t="s">
        <v>18</v>
      </c>
      <c r="L28" s="5" t="s">
        <v>19</v>
      </c>
      <c r="M28" s="5" t="s">
        <v>20</v>
      </c>
      <c r="N28" s="8" t="s">
        <v>21</v>
      </c>
    </row>
    <row r="29" spans="1:14" ht="31.5" customHeight="1" thickBot="1">
      <c r="A29" s="19" t="s">
        <v>42</v>
      </c>
      <c r="B29" s="20" t="s">
        <v>43</v>
      </c>
      <c r="C29" s="20" t="s">
        <v>44</v>
      </c>
      <c r="D29" s="31">
        <v>3070000</v>
      </c>
      <c r="E29" s="31">
        <v>40000</v>
      </c>
      <c r="F29" s="31">
        <v>30000</v>
      </c>
      <c r="G29" s="31">
        <v>30000</v>
      </c>
      <c r="H29" s="31"/>
      <c r="I29" s="31"/>
      <c r="J29" s="31"/>
      <c r="K29" s="31"/>
      <c r="L29" s="31"/>
      <c r="M29" s="31">
        <v>3000000</v>
      </c>
      <c r="N29" s="31"/>
    </row>
    <row r="30" spans="1:14" ht="14.25" thickBot="1" thickTop="1">
      <c r="A30" s="28"/>
      <c r="B30" s="29" t="s">
        <v>45</v>
      </c>
      <c r="C30" s="29"/>
      <c r="D30" s="30">
        <f>D29</f>
        <v>3070000</v>
      </c>
      <c r="E30" s="30">
        <f aca="true" t="shared" si="2" ref="E30:N30">E29</f>
        <v>40000</v>
      </c>
      <c r="F30" s="30">
        <f t="shared" si="2"/>
        <v>30000</v>
      </c>
      <c r="G30" s="30">
        <f t="shared" si="2"/>
        <v>30000</v>
      </c>
      <c r="H30" s="30">
        <f t="shared" si="2"/>
        <v>0</v>
      </c>
      <c r="I30" s="30">
        <f t="shared" si="2"/>
        <v>0</v>
      </c>
      <c r="J30" s="30">
        <f t="shared" si="2"/>
        <v>0</v>
      </c>
      <c r="K30" s="30">
        <f t="shared" si="2"/>
        <v>0</v>
      </c>
      <c r="L30" s="30">
        <f t="shared" si="2"/>
        <v>0</v>
      </c>
      <c r="M30" s="30">
        <f t="shared" si="2"/>
        <v>3000000</v>
      </c>
      <c r="N30" s="30">
        <f t="shared" si="2"/>
        <v>0</v>
      </c>
    </row>
    <row r="31" spans="1:14" ht="39" customHeight="1" thickTop="1">
      <c r="A31" s="32">
        <v>60016</v>
      </c>
      <c r="B31" s="33" t="s">
        <v>46</v>
      </c>
      <c r="C31" s="34">
        <v>2008</v>
      </c>
      <c r="D31" s="35">
        <v>90000</v>
      </c>
      <c r="E31" s="35"/>
      <c r="F31" s="35">
        <v>90000</v>
      </c>
      <c r="G31" s="35">
        <v>30000</v>
      </c>
      <c r="H31" s="35"/>
      <c r="I31" s="26"/>
      <c r="J31" s="26">
        <v>40000</v>
      </c>
      <c r="K31" s="26">
        <v>0</v>
      </c>
      <c r="L31" s="26">
        <v>20000</v>
      </c>
      <c r="M31" s="26"/>
      <c r="N31" s="26"/>
    </row>
    <row r="32" spans="1:14" ht="25.5" customHeight="1">
      <c r="A32" s="9" t="s">
        <v>47</v>
      </c>
      <c r="B32" s="17" t="s">
        <v>48</v>
      </c>
      <c r="C32" s="36">
        <v>2008</v>
      </c>
      <c r="D32" s="37">
        <v>50000</v>
      </c>
      <c r="E32" s="37">
        <v>0</v>
      </c>
      <c r="F32" s="37">
        <v>50000</v>
      </c>
      <c r="G32" s="37">
        <v>15000</v>
      </c>
      <c r="H32" s="38">
        <v>0</v>
      </c>
      <c r="I32" s="37">
        <v>0</v>
      </c>
      <c r="J32" s="37">
        <v>10000</v>
      </c>
      <c r="K32" s="39"/>
      <c r="L32" s="37">
        <v>25000</v>
      </c>
      <c r="M32" s="40">
        <v>0</v>
      </c>
      <c r="N32" s="41"/>
    </row>
    <row r="33" spans="1:14" ht="46.5" customHeight="1">
      <c r="A33" s="9" t="s">
        <v>47</v>
      </c>
      <c r="B33" s="17" t="s">
        <v>134</v>
      </c>
      <c r="C33" s="36" t="s">
        <v>35</v>
      </c>
      <c r="D33" s="37">
        <v>1418300</v>
      </c>
      <c r="E33" s="37">
        <v>0</v>
      </c>
      <c r="F33" s="37">
        <v>35000</v>
      </c>
      <c r="G33" s="37">
        <v>35000</v>
      </c>
      <c r="H33" s="37">
        <v>0</v>
      </c>
      <c r="I33" s="37">
        <v>0</v>
      </c>
      <c r="J33" s="13"/>
      <c r="K33" s="37">
        <v>0</v>
      </c>
      <c r="L33" s="39"/>
      <c r="M33" s="40">
        <v>1383300</v>
      </c>
      <c r="N33" s="42"/>
    </row>
    <row r="34" spans="1:14" ht="23.25" customHeight="1">
      <c r="A34" s="15" t="s">
        <v>47</v>
      </c>
      <c r="B34" s="10" t="s">
        <v>49</v>
      </c>
      <c r="C34" s="43">
        <v>2008</v>
      </c>
      <c r="D34" s="44">
        <v>100000</v>
      </c>
      <c r="E34" s="44">
        <v>0</v>
      </c>
      <c r="F34" s="44">
        <v>100000</v>
      </c>
      <c r="G34" s="44">
        <v>100000</v>
      </c>
      <c r="H34" s="44"/>
      <c r="I34" s="12"/>
      <c r="J34" s="12"/>
      <c r="K34" s="45"/>
      <c r="L34" s="45"/>
      <c r="M34" s="46">
        <v>0</v>
      </c>
      <c r="N34" s="47"/>
    </row>
    <row r="35" spans="1:14" ht="30.75" customHeight="1">
      <c r="A35" s="15" t="s">
        <v>47</v>
      </c>
      <c r="B35" s="10" t="s">
        <v>50</v>
      </c>
      <c r="C35" s="43">
        <v>2008</v>
      </c>
      <c r="D35" s="44">
        <v>259000</v>
      </c>
      <c r="E35" s="44">
        <v>0</v>
      </c>
      <c r="F35" s="44">
        <v>259000</v>
      </c>
      <c r="G35" s="44">
        <v>259000</v>
      </c>
      <c r="H35" s="44"/>
      <c r="I35" s="12"/>
      <c r="J35" s="12"/>
      <c r="K35" s="45"/>
      <c r="L35" s="45"/>
      <c r="M35" s="46"/>
      <c r="N35" s="47"/>
    </row>
    <row r="36" spans="1:14" ht="30.75" customHeight="1">
      <c r="A36" s="15"/>
      <c r="B36" s="10" t="s">
        <v>51</v>
      </c>
      <c r="C36" s="43">
        <v>2008</v>
      </c>
      <c r="D36" s="44">
        <v>135400</v>
      </c>
      <c r="E36" s="44"/>
      <c r="F36" s="44">
        <v>135400</v>
      </c>
      <c r="G36" s="44">
        <v>50000</v>
      </c>
      <c r="H36" s="44"/>
      <c r="I36" s="12"/>
      <c r="J36" s="12">
        <v>85400</v>
      </c>
      <c r="K36" s="45"/>
      <c r="L36" s="45"/>
      <c r="M36" s="46"/>
      <c r="N36" s="47"/>
    </row>
    <row r="37" spans="1:14" ht="42.75" customHeight="1">
      <c r="A37" s="15" t="s">
        <v>47</v>
      </c>
      <c r="B37" s="10" t="s">
        <v>52</v>
      </c>
      <c r="C37" s="43" t="s">
        <v>53</v>
      </c>
      <c r="D37" s="44">
        <v>350000</v>
      </c>
      <c r="E37" s="44">
        <v>0</v>
      </c>
      <c r="F37" s="44">
        <v>20000</v>
      </c>
      <c r="G37" s="44">
        <v>20000</v>
      </c>
      <c r="H37" s="44"/>
      <c r="I37" s="12">
        <v>0</v>
      </c>
      <c r="J37" s="12"/>
      <c r="K37" s="45"/>
      <c r="L37" s="44">
        <v>0</v>
      </c>
      <c r="M37" s="46">
        <v>330000</v>
      </c>
      <c r="N37" s="47"/>
    </row>
    <row r="38" spans="1:14" ht="36" customHeight="1">
      <c r="A38" s="19" t="s">
        <v>47</v>
      </c>
      <c r="B38" s="20" t="s">
        <v>54</v>
      </c>
      <c r="C38" s="25" t="s">
        <v>53</v>
      </c>
      <c r="D38" s="26">
        <v>1900000</v>
      </c>
      <c r="E38" s="26">
        <v>0</v>
      </c>
      <c r="F38" s="26">
        <v>600000</v>
      </c>
      <c r="G38" s="26">
        <v>320000</v>
      </c>
      <c r="H38" s="26"/>
      <c r="I38" s="22"/>
      <c r="J38" s="26">
        <v>180000</v>
      </c>
      <c r="K38" s="26">
        <v>100000</v>
      </c>
      <c r="L38" s="26">
        <v>0</v>
      </c>
      <c r="M38" s="48">
        <v>1300000</v>
      </c>
      <c r="N38" s="27"/>
    </row>
    <row r="39" spans="1:14" ht="43.5" customHeight="1">
      <c r="A39" s="15" t="s">
        <v>47</v>
      </c>
      <c r="B39" s="10" t="s">
        <v>55</v>
      </c>
      <c r="C39" s="43" t="s">
        <v>56</v>
      </c>
      <c r="D39" s="44">
        <v>2326000</v>
      </c>
      <c r="E39" s="44">
        <v>50000</v>
      </c>
      <c r="F39" s="44">
        <v>50000</v>
      </c>
      <c r="G39" s="44">
        <v>50000</v>
      </c>
      <c r="H39" s="44"/>
      <c r="I39" s="12"/>
      <c r="J39" s="44">
        <v>0</v>
      </c>
      <c r="K39" s="45"/>
      <c r="L39" s="45"/>
      <c r="M39" s="46">
        <v>2226000</v>
      </c>
      <c r="N39" s="47"/>
    </row>
    <row r="40" spans="1:14" ht="42.75" customHeight="1">
      <c r="A40" s="19" t="s">
        <v>47</v>
      </c>
      <c r="B40" s="20" t="s">
        <v>57</v>
      </c>
      <c r="C40" s="25" t="s">
        <v>35</v>
      </c>
      <c r="D40" s="26">
        <v>402000</v>
      </c>
      <c r="E40" s="26"/>
      <c r="F40" s="26">
        <v>120000</v>
      </c>
      <c r="G40" s="26">
        <v>70000</v>
      </c>
      <c r="H40" s="26"/>
      <c r="I40" s="22"/>
      <c r="J40" s="26">
        <v>50000</v>
      </c>
      <c r="K40" s="49"/>
      <c r="L40" s="26">
        <v>0</v>
      </c>
      <c r="M40" s="48">
        <v>282000</v>
      </c>
      <c r="N40" s="27"/>
    </row>
    <row r="41" spans="1:14" ht="12.75">
      <c r="A41" s="5" t="s">
        <v>6</v>
      </c>
      <c r="B41" s="128" t="s">
        <v>7</v>
      </c>
      <c r="C41" s="128" t="s">
        <v>8</v>
      </c>
      <c r="D41" s="128" t="s">
        <v>9</v>
      </c>
      <c r="E41" s="5" t="s">
        <v>10</v>
      </c>
      <c r="F41" s="128" t="s">
        <v>11</v>
      </c>
      <c r="G41" s="130" t="s">
        <v>12</v>
      </c>
      <c r="H41" s="131"/>
      <c r="I41" s="131"/>
      <c r="J41" s="131"/>
      <c r="K41" s="131"/>
      <c r="L41" s="131"/>
      <c r="M41" s="131"/>
      <c r="N41" s="132"/>
    </row>
    <row r="42" spans="1:14" ht="68.25">
      <c r="A42" s="5" t="s">
        <v>13</v>
      </c>
      <c r="B42" s="129"/>
      <c r="C42" s="129"/>
      <c r="D42" s="129"/>
      <c r="E42" s="5" t="s">
        <v>14</v>
      </c>
      <c r="F42" s="129"/>
      <c r="G42" s="5" t="s">
        <v>15</v>
      </c>
      <c r="H42" s="5" t="s">
        <v>132</v>
      </c>
      <c r="I42" s="5" t="s">
        <v>16</v>
      </c>
      <c r="J42" s="5" t="s">
        <v>17</v>
      </c>
      <c r="K42" s="5" t="s">
        <v>18</v>
      </c>
      <c r="L42" s="5" t="s">
        <v>19</v>
      </c>
      <c r="M42" s="5" t="s">
        <v>20</v>
      </c>
      <c r="N42" s="8" t="s">
        <v>21</v>
      </c>
    </row>
    <row r="43" spans="1:14" ht="33.75" customHeight="1">
      <c r="A43" s="50" t="s">
        <v>47</v>
      </c>
      <c r="B43" s="51" t="s">
        <v>58</v>
      </c>
      <c r="C43" s="52" t="s">
        <v>53</v>
      </c>
      <c r="D43" s="53">
        <v>272000</v>
      </c>
      <c r="E43" s="53"/>
      <c r="F43" s="53">
        <v>75000</v>
      </c>
      <c r="G43" s="53">
        <v>35000</v>
      </c>
      <c r="H43" s="53"/>
      <c r="I43" s="54"/>
      <c r="J43" s="53">
        <v>40000</v>
      </c>
      <c r="K43" s="55"/>
      <c r="L43" s="53">
        <v>0</v>
      </c>
      <c r="M43" s="56">
        <v>197000</v>
      </c>
      <c r="N43" s="57"/>
    </row>
    <row r="44" spans="1:14" ht="31.5" customHeight="1">
      <c r="A44" s="9" t="s">
        <v>47</v>
      </c>
      <c r="B44" s="17" t="s">
        <v>59</v>
      </c>
      <c r="C44" s="36" t="s">
        <v>35</v>
      </c>
      <c r="D44" s="37">
        <v>95000</v>
      </c>
      <c r="E44" s="37"/>
      <c r="F44" s="37">
        <v>51000</v>
      </c>
      <c r="G44" s="37">
        <v>14000</v>
      </c>
      <c r="H44" s="37"/>
      <c r="I44" s="13"/>
      <c r="J44" s="37">
        <v>27000</v>
      </c>
      <c r="K44" s="39"/>
      <c r="L44" s="37">
        <v>10000</v>
      </c>
      <c r="M44" s="40">
        <v>44000</v>
      </c>
      <c r="N44" s="42"/>
    </row>
    <row r="45" spans="1:14" ht="37.5" customHeight="1">
      <c r="A45" s="15" t="s">
        <v>47</v>
      </c>
      <c r="B45" s="10" t="s">
        <v>60</v>
      </c>
      <c r="C45" s="43">
        <v>2008</v>
      </c>
      <c r="D45" s="44">
        <v>50000</v>
      </c>
      <c r="E45" s="44"/>
      <c r="F45" s="44">
        <v>50000</v>
      </c>
      <c r="G45" s="44">
        <v>50000</v>
      </c>
      <c r="H45" s="44"/>
      <c r="I45" s="12"/>
      <c r="J45" s="12"/>
      <c r="K45" s="45"/>
      <c r="L45" s="44"/>
      <c r="M45" s="46"/>
      <c r="N45" s="47"/>
    </row>
    <row r="46" spans="1:14" ht="27" customHeight="1">
      <c r="A46" s="50" t="s">
        <v>47</v>
      </c>
      <c r="B46" s="51" t="s">
        <v>61</v>
      </c>
      <c r="C46" s="52" t="s">
        <v>35</v>
      </c>
      <c r="D46" s="53">
        <v>110000</v>
      </c>
      <c r="E46" s="53"/>
      <c r="F46" s="53">
        <v>60000</v>
      </c>
      <c r="G46" s="53">
        <v>60000</v>
      </c>
      <c r="H46" s="53"/>
      <c r="I46" s="54"/>
      <c r="J46" s="54"/>
      <c r="K46" s="55"/>
      <c r="L46" s="53"/>
      <c r="M46" s="56">
        <v>50000</v>
      </c>
      <c r="N46" s="57"/>
    </row>
    <row r="47" spans="1:14" ht="20.25" thickBot="1">
      <c r="A47" s="19" t="s">
        <v>47</v>
      </c>
      <c r="B47" s="20" t="s">
        <v>129</v>
      </c>
      <c r="C47" s="25">
        <v>2008</v>
      </c>
      <c r="D47" s="26">
        <v>9000</v>
      </c>
      <c r="E47" s="26"/>
      <c r="F47" s="26">
        <v>9000</v>
      </c>
      <c r="G47" s="26">
        <v>9000</v>
      </c>
      <c r="H47" s="26"/>
      <c r="I47" s="22"/>
      <c r="J47" s="22"/>
      <c r="K47" s="49"/>
      <c r="L47" s="26"/>
      <c r="M47" s="48"/>
      <c r="N47" s="27"/>
    </row>
    <row r="48" spans="1:14" ht="14.25" thickBot="1" thickTop="1">
      <c r="A48" s="28"/>
      <c r="B48" s="29" t="s">
        <v>62</v>
      </c>
      <c r="C48" s="29"/>
      <c r="D48" s="30">
        <f>D47+D46+D45+D44+D43+D40+D39+D38+D37+D36+D35+D34+D33+D32+D31</f>
        <v>7566700</v>
      </c>
      <c r="E48" s="30">
        <f aca="true" t="shared" si="3" ref="E48:N48">E47+E46+E45+E44+E43+E40+E39+E38+E37+E36+E35+E34+E33+E32+E31</f>
        <v>50000</v>
      </c>
      <c r="F48" s="30">
        <f t="shared" si="3"/>
        <v>1704400</v>
      </c>
      <c r="G48" s="30">
        <f t="shared" si="3"/>
        <v>1117000</v>
      </c>
      <c r="H48" s="30">
        <f t="shared" si="3"/>
        <v>0</v>
      </c>
      <c r="I48" s="30">
        <f t="shared" si="3"/>
        <v>0</v>
      </c>
      <c r="J48" s="30">
        <f t="shared" si="3"/>
        <v>432400</v>
      </c>
      <c r="K48" s="30">
        <f t="shared" si="3"/>
        <v>100000</v>
      </c>
      <c r="L48" s="30">
        <f t="shared" si="3"/>
        <v>55000</v>
      </c>
      <c r="M48" s="30">
        <f t="shared" si="3"/>
        <v>5812300</v>
      </c>
      <c r="N48" s="30">
        <f t="shared" si="3"/>
        <v>0</v>
      </c>
    </row>
    <row r="49" spans="1:14" ht="13.5" thickTop="1">
      <c r="A49" s="135" t="s">
        <v>63</v>
      </c>
      <c r="B49" s="137" t="s">
        <v>64</v>
      </c>
      <c r="C49" s="139" t="s">
        <v>65</v>
      </c>
      <c r="D49" s="133">
        <v>2950094</v>
      </c>
      <c r="E49" s="133">
        <v>1538199</v>
      </c>
      <c r="F49" s="133">
        <v>1411895</v>
      </c>
      <c r="G49" s="133">
        <v>244063</v>
      </c>
      <c r="H49" s="59">
        <v>658044</v>
      </c>
      <c r="I49" s="133">
        <v>400000</v>
      </c>
      <c r="J49" s="133"/>
      <c r="K49" s="133"/>
      <c r="L49" s="133"/>
      <c r="M49" s="133">
        <v>0</v>
      </c>
      <c r="N49" s="133"/>
    </row>
    <row r="50" spans="1:14" ht="36" customHeight="1">
      <c r="A50" s="136"/>
      <c r="B50" s="138"/>
      <c r="C50" s="140"/>
      <c r="D50" s="134"/>
      <c r="E50" s="134"/>
      <c r="F50" s="134"/>
      <c r="G50" s="134"/>
      <c r="H50" s="60">
        <v>109788</v>
      </c>
      <c r="I50" s="134"/>
      <c r="J50" s="134"/>
      <c r="K50" s="134"/>
      <c r="L50" s="134"/>
      <c r="M50" s="134"/>
      <c r="N50" s="134"/>
    </row>
    <row r="51" spans="1:14" ht="19.5">
      <c r="A51" s="141" t="s">
        <v>63</v>
      </c>
      <c r="B51" s="143" t="s">
        <v>127</v>
      </c>
      <c r="C51" s="144">
        <v>2008</v>
      </c>
      <c r="D51" s="145">
        <v>75000</v>
      </c>
      <c r="E51" s="145"/>
      <c r="F51" s="145">
        <v>75000</v>
      </c>
      <c r="G51" s="145">
        <v>10000</v>
      </c>
      <c r="H51" s="145"/>
      <c r="I51" s="145"/>
      <c r="J51" s="26"/>
      <c r="K51" s="59" t="s">
        <v>66</v>
      </c>
      <c r="L51" s="145"/>
      <c r="M51" s="145"/>
      <c r="N51" s="145"/>
    </row>
    <row r="52" spans="1:14" ht="15.75" customHeight="1">
      <c r="A52" s="142"/>
      <c r="B52" s="137"/>
      <c r="C52" s="139"/>
      <c r="D52" s="133"/>
      <c r="E52" s="133"/>
      <c r="F52" s="133"/>
      <c r="G52" s="133"/>
      <c r="H52" s="133"/>
      <c r="I52" s="133"/>
      <c r="J52" s="26"/>
      <c r="K52" s="59">
        <v>65000</v>
      </c>
      <c r="L52" s="133"/>
      <c r="M52" s="133"/>
      <c r="N52" s="133"/>
    </row>
    <row r="53" spans="1:14" ht="50.25" customHeight="1" thickBot="1">
      <c r="A53" s="61" t="s">
        <v>63</v>
      </c>
      <c r="B53" s="62" t="s">
        <v>67</v>
      </c>
      <c r="C53" s="63" t="s">
        <v>68</v>
      </c>
      <c r="D53" s="64">
        <v>4000000</v>
      </c>
      <c r="E53" s="64">
        <v>15000</v>
      </c>
      <c r="F53" s="64">
        <v>10000</v>
      </c>
      <c r="G53" s="64">
        <v>10000</v>
      </c>
      <c r="H53" s="64"/>
      <c r="I53" s="64"/>
      <c r="J53" s="64"/>
      <c r="K53" s="65"/>
      <c r="L53" s="64"/>
      <c r="M53" s="64">
        <v>3975000</v>
      </c>
      <c r="N53" s="64"/>
    </row>
    <row r="54" spans="1:14" ht="14.25" thickBot="1" thickTop="1">
      <c r="A54" s="28"/>
      <c r="B54" s="29" t="s">
        <v>69</v>
      </c>
      <c r="C54" s="29"/>
      <c r="D54" s="30">
        <f>D53+D51+D49</f>
        <v>7025094</v>
      </c>
      <c r="E54" s="30">
        <f aca="true" t="shared" si="4" ref="E54:N54">E53+E51+E49</f>
        <v>1553199</v>
      </c>
      <c r="F54" s="30">
        <f t="shared" si="4"/>
        <v>1496895</v>
      </c>
      <c r="G54" s="30">
        <f t="shared" si="4"/>
        <v>264063</v>
      </c>
      <c r="H54" s="30">
        <f>H53+H51+H50+H49</f>
        <v>767832</v>
      </c>
      <c r="I54" s="30">
        <f t="shared" si="4"/>
        <v>400000</v>
      </c>
      <c r="J54" s="30">
        <f t="shared" si="4"/>
        <v>0</v>
      </c>
      <c r="K54" s="30">
        <f>K53+K52+K49</f>
        <v>65000</v>
      </c>
      <c r="L54" s="30">
        <f t="shared" si="4"/>
        <v>0</v>
      </c>
      <c r="M54" s="30">
        <f t="shared" si="4"/>
        <v>3975000</v>
      </c>
      <c r="N54" s="30">
        <f t="shared" si="4"/>
        <v>0</v>
      </c>
    </row>
    <row r="55" spans="1:14" ht="29.25" customHeight="1" thickBot="1" thickTop="1">
      <c r="A55" s="58" t="s">
        <v>70</v>
      </c>
      <c r="B55" s="20" t="s">
        <v>135</v>
      </c>
      <c r="C55" s="25">
        <v>2008</v>
      </c>
      <c r="D55" s="26">
        <v>5000</v>
      </c>
      <c r="E55" s="26">
        <v>0</v>
      </c>
      <c r="F55" s="26">
        <v>5000</v>
      </c>
      <c r="G55" s="26">
        <v>5000</v>
      </c>
      <c r="H55" s="26"/>
      <c r="I55" s="26"/>
      <c r="J55" s="26"/>
      <c r="K55" s="26"/>
      <c r="L55" s="26">
        <v>0</v>
      </c>
      <c r="M55" s="26">
        <v>0</v>
      </c>
      <c r="N55" s="26"/>
    </row>
    <row r="56" spans="1:14" ht="14.25" thickBot="1" thickTop="1">
      <c r="A56" s="28"/>
      <c r="B56" s="29" t="s">
        <v>71</v>
      </c>
      <c r="C56" s="66"/>
      <c r="D56" s="67">
        <f>D55</f>
        <v>5000</v>
      </c>
      <c r="E56" s="67">
        <f aca="true" t="shared" si="5" ref="E56:N56">E55</f>
        <v>0</v>
      </c>
      <c r="F56" s="67">
        <f t="shared" si="5"/>
        <v>5000</v>
      </c>
      <c r="G56" s="67">
        <f t="shared" si="5"/>
        <v>5000</v>
      </c>
      <c r="H56" s="67">
        <f t="shared" si="5"/>
        <v>0</v>
      </c>
      <c r="I56" s="67">
        <f t="shared" si="5"/>
        <v>0</v>
      </c>
      <c r="J56" s="67">
        <f t="shared" si="5"/>
        <v>0</v>
      </c>
      <c r="K56" s="67">
        <f t="shared" si="5"/>
        <v>0</v>
      </c>
      <c r="L56" s="67">
        <f t="shared" si="5"/>
        <v>0</v>
      </c>
      <c r="M56" s="67">
        <f t="shared" si="5"/>
        <v>0</v>
      </c>
      <c r="N56" s="67">
        <f t="shared" si="5"/>
        <v>0</v>
      </c>
    </row>
    <row r="57" spans="1:14" ht="40.5" thickBot="1" thickTop="1">
      <c r="A57" s="68" t="s">
        <v>72</v>
      </c>
      <c r="B57" s="33" t="s">
        <v>73</v>
      </c>
      <c r="C57" s="34" t="s">
        <v>53</v>
      </c>
      <c r="D57" s="35">
        <v>550000</v>
      </c>
      <c r="E57" s="35"/>
      <c r="F57" s="35">
        <v>20000</v>
      </c>
      <c r="G57" s="35">
        <v>20000</v>
      </c>
      <c r="H57" s="35"/>
      <c r="I57" s="35"/>
      <c r="J57" s="35"/>
      <c r="K57" s="35"/>
      <c r="L57" s="35"/>
      <c r="M57" s="35">
        <v>530000</v>
      </c>
      <c r="N57" s="35"/>
    </row>
    <row r="58" spans="1:14" ht="13.5" thickTop="1">
      <c r="A58" s="69"/>
      <c r="B58" s="70" t="s">
        <v>74</v>
      </c>
      <c r="C58" s="71"/>
      <c r="D58" s="72">
        <f>D57</f>
        <v>550000</v>
      </c>
      <c r="E58" s="72">
        <f aca="true" t="shared" si="6" ref="E58:N58">E57</f>
        <v>0</v>
      </c>
      <c r="F58" s="72">
        <f t="shared" si="6"/>
        <v>20000</v>
      </c>
      <c r="G58" s="72">
        <f t="shared" si="6"/>
        <v>20000</v>
      </c>
      <c r="H58" s="72">
        <f t="shared" si="6"/>
        <v>0</v>
      </c>
      <c r="I58" s="72">
        <f t="shared" si="6"/>
        <v>0</v>
      </c>
      <c r="J58" s="72">
        <f t="shared" si="6"/>
        <v>0</v>
      </c>
      <c r="K58" s="72">
        <f t="shared" si="6"/>
        <v>0</v>
      </c>
      <c r="L58" s="72">
        <f t="shared" si="6"/>
        <v>0</v>
      </c>
      <c r="M58" s="72">
        <f t="shared" si="6"/>
        <v>530000</v>
      </c>
      <c r="N58" s="72">
        <f t="shared" si="6"/>
        <v>0</v>
      </c>
    </row>
    <row r="59" spans="1:14" ht="12.75">
      <c r="A59" s="5" t="s">
        <v>6</v>
      </c>
      <c r="B59" s="128" t="s">
        <v>7</v>
      </c>
      <c r="C59" s="128" t="s">
        <v>8</v>
      </c>
      <c r="D59" s="128" t="s">
        <v>9</v>
      </c>
      <c r="E59" s="5" t="s">
        <v>10</v>
      </c>
      <c r="F59" s="128" t="s">
        <v>11</v>
      </c>
      <c r="G59" s="130" t="s">
        <v>12</v>
      </c>
      <c r="H59" s="131"/>
      <c r="I59" s="131"/>
      <c r="J59" s="131"/>
      <c r="K59" s="131"/>
      <c r="L59" s="131"/>
      <c r="M59" s="131"/>
      <c r="N59" s="132"/>
    </row>
    <row r="60" spans="1:14" ht="69" thickBot="1">
      <c r="A60" s="5" t="s">
        <v>13</v>
      </c>
      <c r="B60" s="129"/>
      <c r="C60" s="129"/>
      <c r="D60" s="129"/>
      <c r="E60" s="5" t="s">
        <v>14</v>
      </c>
      <c r="F60" s="129"/>
      <c r="G60" s="5" t="s">
        <v>15</v>
      </c>
      <c r="H60" s="5" t="s">
        <v>132</v>
      </c>
      <c r="I60" s="5" t="s">
        <v>16</v>
      </c>
      <c r="J60" s="5" t="s">
        <v>17</v>
      </c>
      <c r="K60" s="5" t="s">
        <v>18</v>
      </c>
      <c r="L60" s="5" t="s">
        <v>19</v>
      </c>
      <c r="M60" s="5" t="s">
        <v>20</v>
      </c>
      <c r="N60" s="8" t="s">
        <v>21</v>
      </c>
    </row>
    <row r="61" spans="1:14" ht="30" customHeight="1" thickBot="1" thickTop="1">
      <c r="A61" s="73" t="s">
        <v>75</v>
      </c>
      <c r="B61" s="74" t="s">
        <v>76</v>
      </c>
      <c r="C61" s="75">
        <v>2008</v>
      </c>
      <c r="D61" s="76">
        <v>110000</v>
      </c>
      <c r="E61" s="76"/>
      <c r="F61" s="76">
        <v>110000</v>
      </c>
      <c r="G61" s="76">
        <v>110000</v>
      </c>
      <c r="H61" s="76"/>
      <c r="I61" s="76"/>
      <c r="J61" s="76"/>
      <c r="K61" s="76"/>
      <c r="L61" s="76"/>
      <c r="M61" s="76"/>
      <c r="N61" s="76"/>
    </row>
    <row r="62" spans="1:14" ht="12.75" customHeight="1" thickBot="1" thickTop="1">
      <c r="A62" s="77"/>
      <c r="B62" s="78" t="s">
        <v>77</v>
      </c>
      <c r="C62" s="66"/>
      <c r="D62" s="67">
        <f>SUM(D61)</f>
        <v>110000</v>
      </c>
      <c r="E62" s="67">
        <f aca="true" t="shared" si="7" ref="E62:N62">SUM(E61)</f>
        <v>0</v>
      </c>
      <c r="F62" s="67">
        <f t="shared" si="7"/>
        <v>110000</v>
      </c>
      <c r="G62" s="67">
        <f t="shared" si="7"/>
        <v>110000</v>
      </c>
      <c r="H62" s="67">
        <f t="shared" si="7"/>
        <v>0</v>
      </c>
      <c r="I62" s="67">
        <f t="shared" si="7"/>
        <v>0</v>
      </c>
      <c r="J62" s="67">
        <f t="shared" si="7"/>
        <v>0</v>
      </c>
      <c r="K62" s="67">
        <f t="shared" si="7"/>
        <v>0</v>
      </c>
      <c r="L62" s="67">
        <f t="shared" si="7"/>
        <v>0</v>
      </c>
      <c r="M62" s="67">
        <f t="shared" si="7"/>
        <v>0</v>
      </c>
      <c r="N62" s="67">
        <f t="shared" si="7"/>
        <v>0</v>
      </c>
    </row>
    <row r="63" spans="1:14" ht="12.75" customHeight="1" thickBot="1" thickTop="1">
      <c r="A63" s="79">
        <v>75416</v>
      </c>
      <c r="B63" s="80" t="s">
        <v>78</v>
      </c>
      <c r="C63" s="81">
        <v>2008</v>
      </c>
      <c r="D63" s="82">
        <v>6000</v>
      </c>
      <c r="E63" s="82"/>
      <c r="F63" s="82">
        <v>6000</v>
      </c>
      <c r="G63" s="82">
        <v>6000</v>
      </c>
      <c r="H63" s="82"/>
      <c r="I63" s="82"/>
      <c r="J63" s="82"/>
      <c r="K63" s="82"/>
      <c r="L63" s="82"/>
      <c r="M63" s="82"/>
      <c r="N63" s="82"/>
    </row>
    <row r="64" spans="1:14" ht="12.75" customHeight="1" thickBot="1" thickTop="1">
      <c r="A64" s="77"/>
      <c r="B64" s="78" t="s">
        <v>79</v>
      </c>
      <c r="C64" s="66"/>
      <c r="D64" s="67">
        <f>SUM(D63)</f>
        <v>6000</v>
      </c>
      <c r="E64" s="67">
        <f aca="true" t="shared" si="8" ref="E64:N64">SUM(E63)</f>
        <v>0</v>
      </c>
      <c r="F64" s="67">
        <f t="shared" si="8"/>
        <v>6000</v>
      </c>
      <c r="G64" s="67">
        <f t="shared" si="8"/>
        <v>6000</v>
      </c>
      <c r="H64" s="67">
        <f t="shared" si="8"/>
        <v>0</v>
      </c>
      <c r="I64" s="67">
        <f t="shared" si="8"/>
        <v>0</v>
      </c>
      <c r="J64" s="67">
        <f t="shared" si="8"/>
        <v>0</v>
      </c>
      <c r="K64" s="67">
        <f t="shared" si="8"/>
        <v>0</v>
      </c>
      <c r="L64" s="67">
        <f t="shared" si="8"/>
        <v>0</v>
      </c>
      <c r="M64" s="67">
        <f t="shared" si="8"/>
        <v>0</v>
      </c>
      <c r="N64" s="67">
        <f t="shared" si="8"/>
        <v>0</v>
      </c>
    </row>
    <row r="65" spans="1:14" ht="19.5" customHeight="1" thickTop="1">
      <c r="A65" s="83">
        <v>80101</v>
      </c>
      <c r="B65" s="51" t="s">
        <v>80</v>
      </c>
      <c r="C65" s="52" t="s">
        <v>81</v>
      </c>
      <c r="D65" s="53">
        <v>3910000</v>
      </c>
      <c r="E65" s="53">
        <v>0</v>
      </c>
      <c r="F65" s="53">
        <v>10000</v>
      </c>
      <c r="G65" s="53">
        <v>10000</v>
      </c>
      <c r="H65" s="84"/>
      <c r="I65" s="84"/>
      <c r="J65" s="84"/>
      <c r="K65" s="53"/>
      <c r="L65" s="53"/>
      <c r="M65" s="56">
        <v>3900000</v>
      </c>
      <c r="N65" s="85"/>
    </row>
    <row r="66" spans="1:14" ht="12.75">
      <c r="A66" s="18"/>
      <c r="B66" s="17" t="s">
        <v>82</v>
      </c>
      <c r="C66" s="36">
        <v>2008</v>
      </c>
      <c r="D66" s="37">
        <v>122000</v>
      </c>
      <c r="E66" s="37"/>
      <c r="F66" s="37">
        <v>62000</v>
      </c>
      <c r="G66" s="37">
        <v>62000</v>
      </c>
      <c r="H66" s="86"/>
      <c r="I66" s="86"/>
      <c r="J66" s="86"/>
      <c r="K66" s="37"/>
      <c r="L66" s="37"/>
      <c r="M66" s="40"/>
      <c r="N66" s="87">
        <v>60000</v>
      </c>
    </row>
    <row r="67" spans="1:14" ht="12.75">
      <c r="A67" s="83"/>
      <c r="B67" s="51"/>
      <c r="C67" s="52"/>
      <c r="D67" s="53"/>
      <c r="E67" s="53"/>
      <c r="F67" s="53"/>
      <c r="G67" s="53"/>
      <c r="H67" s="84"/>
      <c r="I67" s="84"/>
      <c r="J67" s="84"/>
      <c r="K67" s="53"/>
      <c r="L67" s="53"/>
      <c r="M67" s="56"/>
      <c r="N67" s="85" t="s">
        <v>83</v>
      </c>
    </row>
    <row r="68" spans="1:14" ht="36" customHeight="1">
      <c r="A68" s="11">
        <v>80101</v>
      </c>
      <c r="B68" s="10" t="s">
        <v>84</v>
      </c>
      <c r="C68" s="43" t="s">
        <v>85</v>
      </c>
      <c r="D68" s="44">
        <v>13084000</v>
      </c>
      <c r="E68" s="44">
        <v>29000</v>
      </c>
      <c r="F68" s="44">
        <v>55000</v>
      </c>
      <c r="G68" s="44">
        <v>55000</v>
      </c>
      <c r="H68" s="88"/>
      <c r="I68" s="88"/>
      <c r="J68" s="88"/>
      <c r="K68" s="44"/>
      <c r="L68" s="44"/>
      <c r="M68" s="46">
        <v>13000000</v>
      </c>
      <c r="N68" s="89"/>
    </row>
    <row r="69" spans="1:14" ht="25.5" customHeight="1">
      <c r="A69" s="11">
        <v>80101</v>
      </c>
      <c r="B69" s="10" t="s">
        <v>86</v>
      </c>
      <c r="C69" s="43" t="s">
        <v>53</v>
      </c>
      <c r="D69" s="44">
        <v>520000</v>
      </c>
      <c r="E69" s="44"/>
      <c r="F69" s="44">
        <v>10500</v>
      </c>
      <c r="G69" s="44">
        <v>10500</v>
      </c>
      <c r="H69" s="88"/>
      <c r="I69" s="88"/>
      <c r="J69" s="88"/>
      <c r="K69" s="44"/>
      <c r="L69" s="44"/>
      <c r="M69" s="46">
        <v>509500</v>
      </c>
      <c r="N69" s="89"/>
    </row>
    <row r="70" spans="1:14" ht="12.75">
      <c r="A70" s="11">
        <v>80101</v>
      </c>
      <c r="B70" s="10" t="s">
        <v>87</v>
      </c>
      <c r="C70" s="43" t="s">
        <v>88</v>
      </c>
      <c r="D70" s="44">
        <v>46144</v>
      </c>
      <c r="E70" s="44">
        <v>11144</v>
      </c>
      <c r="F70" s="44">
        <v>35000</v>
      </c>
      <c r="G70" s="44">
        <v>35000</v>
      </c>
      <c r="H70" s="88"/>
      <c r="I70" s="88"/>
      <c r="J70" s="88"/>
      <c r="K70" s="44"/>
      <c r="L70" s="44"/>
      <c r="M70" s="46"/>
      <c r="N70" s="89"/>
    </row>
    <row r="71" spans="1:14" ht="30.75" customHeight="1">
      <c r="A71" s="11">
        <v>80104</v>
      </c>
      <c r="B71" s="10" t="s">
        <v>89</v>
      </c>
      <c r="C71" s="43">
        <v>2008</v>
      </c>
      <c r="D71" s="44">
        <v>121000</v>
      </c>
      <c r="E71" s="44"/>
      <c r="F71" s="44">
        <v>121000</v>
      </c>
      <c r="G71" s="44">
        <v>121000</v>
      </c>
      <c r="H71" s="88"/>
      <c r="I71" s="88"/>
      <c r="J71" s="88"/>
      <c r="K71" s="44"/>
      <c r="L71" s="44"/>
      <c r="M71" s="46"/>
      <c r="N71" s="89"/>
    </row>
    <row r="72" spans="1:14" ht="30.75" customHeight="1" thickBot="1">
      <c r="A72" s="11">
        <v>80110</v>
      </c>
      <c r="B72" s="10" t="s">
        <v>90</v>
      </c>
      <c r="C72" s="43" t="s">
        <v>53</v>
      </c>
      <c r="D72" s="44">
        <v>510000</v>
      </c>
      <c r="E72" s="44"/>
      <c r="F72" s="44">
        <v>10000</v>
      </c>
      <c r="G72" s="44">
        <v>10000</v>
      </c>
      <c r="H72" s="88"/>
      <c r="I72" s="88"/>
      <c r="J72" s="88"/>
      <c r="K72" s="44"/>
      <c r="L72" s="44"/>
      <c r="M72" s="46">
        <v>500000</v>
      </c>
      <c r="N72" s="89"/>
    </row>
    <row r="73" spans="1:14" ht="14.25" thickBot="1" thickTop="1">
      <c r="A73" s="29"/>
      <c r="B73" s="29" t="s">
        <v>91</v>
      </c>
      <c r="C73" s="78"/>
      <c r="D73" s="90">
        <f>D72+D71+D70+D69+D68+D66+D65</f>
        <v>18313144</v>
      </c>
      <c r="E73" s="90">
        <f aca="true" t="shared" si="9" ref="E73:N73">E72+E71+E70+E69+E68+E66+E65</f>
        <v>40144</v>
      </c>
      <c r="F73" s="90">
        <f t="shared" si="9"/>
        <v>303500</v>
      </c>
      <c r="G73" s="90">
        <f t="shared" si="9"/>
        <v>303500</v>
      </c>
      <c r="H73" s="90">
        <f t="shared" si="9"/>
        <v>0</v>
      </c>
      <c r="I73" s="90">
        <f t="shared" si="9"/>
        <v>0</v>
      </c>
      <c r="J73" s="90">
        <f t="shared" si="9"/>
        <v>0</v>
      </c>
      <c r="K73" s="90">
        <f t="shared" si="9"/>
        <v>0</v>
      </c>
      <c r="L73" s="90">
        <f t="shared" si="9"/>
        <v>0</v>
      </c>
      <c r="M73" s="90">
        <f t="shared" si="9"/>
        <v>17909500</v>
      </c>
      <c r="N73" s="90">
        <f t="shared" si="9"/>
        <v>60000</v>
      </c>
    </row>
    <row r="74" spans="1:14" ht="48" customHeight="1" thickBot="1" thickTop="1">
      <c r="A74" s="11">
        <v>85195</v>
      </c>
      <c r="B74" s="91" t="s">
        <v>92</v>
      </c>
      <c r="C74" s="43" t="s">
        <v>93</v>
      </c>
      <c r="D74" s="44">
        <v>533000</v>
      </c>
      <c r="E74" s="44">
        <v>3000</v>
      </c>
      <c r="F74" s="44">
        <v>30000</v>
      </c>
      <c r="G74" s="44">
        <v>30000</v>
      </c>
      <c r="H74" s="44"/>
      <c r="I74" s="44">
        <v>0</v>
      </c>
      <c r="J74" s="44"/>
      <c r="K74" s="88"/>
      <c r="L74" s="88"/>
      <c r="M74" s="46">
        <v>500000</v>
      </c>
      <c r="N74" s="88"/>
    </row>
    <row r="75" spans="1:14" ht="18.75" customHeight="1" thickBot="1" thickTop="1">
      <c r="A75" s="92"/>
      <c r="B75" s="29" t="s">
        <v>94</v>
      </c>
      <c r="C75" s="66"/>
      <c r="D75" s="67">
        <f>D74</f>
        <v>533000</v>
      </c>
      <c r="E75" s="67">
        <f aca="true" t="shared" si="10" ref="E75:N75">E74</f>
        <v>3000</v>
      </c>
      <c r="F75" s="67">
        <f t="shared" si="10"/>
        <v>30000</v>
      </c>
      <c r="G75" s="67">
        <f t="shared" si="10"/>
        <v>30000</v>
      </c>
      <c r="H75" s="67">
        <f t="shared" si="10"/>
        <v>0</v>
      </c>
      <c r="I75" s="67">
        <f t="shared" si="10"/>
        <v>0</v>
      </c>
      <c r="J75" s="67">
        <f t="shared" si="10"/>
        <v>0</v>
      </c>
      <c r="K75" s="67">
        <f t="shared" si="10"/>
        <v>0</v>
      </c>
      <c r="L75" s="67">
        <f t="shared" si="10"/>
        <v>0</v>
      </c>
      <c r="M75" s="67">
        <f t="shared" si="10"/>
        <v>500000</v>
      </c>
      <c r="N75" s="67">
        <f t="shared" si="10"/>
        <v>0</v>
      </c>
    </row>
    <row r="76" spans="1:14" ht="27.75" customHeight="1" thickBot="1" thickTop="1">
      <c r="A76" s="93" t="s">
        <v>95</v>
      </c>
      <c r="B76" s="94" t="s">
        <v>96</v>
      </c>
      <c r="C76" s="95">
        <v>2008</v>
      </c>
      <c r="D76" s="96">
        <v>5000</v>
      </c>
      <c r="E76" s="96"/>
      <c r="F76" s="96">
        <v>5000</v>
      </c>
      <c r="G76" s="96">
        <v>5000</v>
      </c>
      <c r="H76" s="96"/>
      <c r="I76" s="96"/>
      <c r="J76" s="96"/>
      <c r="K76" s="96"/>
      <c r="L76" s="96"/>
      <c r="M76" s="96"/>
      <c r="N76" s="96"/>
    </row>
    <row r="77" spans="1:14" ht="18.75" customHeight="1" thickBot="1" thickTop="1">
      <c r="A77" s="92"/>
      <c r="B77" s="29" t="s">
        <v>97</v>
      </c>
      <c r="C77" s="66"/>
      <c r="D77" s="67">
        <f>SUM(D76)</f>
        <v>5000</v>
      </c>
      <c r="E77" s="67">
        <f aca="true" t="shared" si="11" ref="E77:N77">SUM(E76)</f>
        <v>0</v>
      </c>
      <c r="F77" s="67">
        <f t="shared" si="11"/>
        <v>5000</v>
      </c>
      <c r="G77" s="67">
        <f t="shared" si="11"/>
        <v>5000</v>
      </c>
      <c r="H77" s="67">
        <f t="shared" si="11"/>
        <v>0</v>
      </c>
      <c r="I77" s="67">
        <f t="shared" si="11"/>
        <v>0</v>
      </c>
      <c r="J77" s="67">
        <f t="shared" si="11"/>
        <v>0</v>
      </c>
      <c r="K77" s="67">
        <f t="shared" si="11"/>
        <v>0</v>
      </c>
      <c r="L77" s="67">
        <f t="shared" si="11"/>
        <v>0</v>
      </c>
      <c r="M77" s="67">
        <f t="shared" si="11"/>
        <v>0</v>
      </c>
      <c r="N77" s="67">
        <f t="shared" si="11"/>
        <v>0</v>
      </c>
    </row>
    <row r="78" spans="1:14" ht="18.75" customHeight="1" thickBot="1" thickTop="1">
      <c r="A78" s="124" t="s">
        <v>130</v>
      </c>
      <c r="B78" s="123" t="s">
        <v>131</v>
      </c>
      <c r="C78" s="81">
        <v>2008</v>
      </c>
      <c r="D78" s="125">
        <v>5100</v>
      </c>
      <c r="E78" s="125"/>
      <c r="F78" s="125">
        <v>5100</v>
      </c>
      <c r="G78" s="120"/>
      <c r="H78" s="121">
        <v>5100</v>
      </c>
      <c r="I78" s="121"/>
      <c r="J78" s="121"/>
      <c r="K78" s="121"/>
      <c r="L78" s="121"/>
      <c r="M78" s="121"/>
      <c r="N78" s="122"/>
    </row>
    <row r="79" spans="1:14" ht="18.75" customHeight="1" thickBot="1" thickTop="1">
      <c r="A79" s="92"/>
      <c r="B79" s="29" t="s">
        <v>133</v>
      </c>
      <c r="C79" s="66"/>
      <c r="D79" s="67">
        <v>5100</v>
      </c>
      <c r="E79" s="67"/>
      <c r="F79" s="67">
        <v>5100</v>
      </c>
      <c r="G79" s="67"/>
      <c r="H79" s="67">
        <v>5100</v>
      </c>
      <c r="I79" s="67"/>
      <c r="J79" s="67"/>
      <c r="K79" s="67"/>
      <c r="L79" s="67"/>
      <c r="M79" s="67"/>
      <c r="N79" s="67"/>
    </row>
    <row r="80" spans="1:14" ht="18.75" customHeight="1" thickTop="1">
      <c r="A80" s="7" t="s">
        <v>6</v>
      </c>
      <c r="B80" s="150" t="s">
        <v>7</v>
      </c>
      <c r="C80" s="150" t="s">
        <v>8</v>
      </c>
      <c r="D80" s="150" t="s">
        <v>9</v>
      </c>
      <c r="E80" s="7" t="s">
        <v>10</v>
      </c>
      <c r="F80" s="150" t="s">
        <v>11</v>
      </c>
      <c r="G80" s="147" t="s">
        <v>12</v>
      </c>
      <c r="H80" s="148"/>
      <c r="I80" s="148"/>
      <c r="J80" s="148"/>
      <c r="K80" s="148"/>
      <c r="L80" s="148"/>
      <c r="M80" s="148"/>
      <c r="N80" s="149"/>
    </row>
    <row r="81" spans="1:14" ht="72.75" customHeight="1">
      <c r="A81" s="6" t="s">
        <v>13</v>
      </c>
      <c r="B81" s="150"/>
      <c r="C81" s="150"/>
      <c r="D81" s="150"/>
      <c r="E81" s="6" t="s">
        <v>14</v>
      </c>
      <c r="F81" s="150"/>
      <c r="G81" s="6" t="s">
        <v>15</v>
      </c>
      <c r="H81" s="6" t="s">
        <v>132</v>
      </c>
      <c r="I81" s="6" t="s">
        <v>16</v>
      </c>
      <c r="J81" s="6" t="s">
        <v>17</v>
      </c>
      <c r="K81" s="6" t="s">
        <v>18</v>
      </c>
      <c r="L81" s="6" t="s">
        <v>19</v>
      </c>
      <c r="M81" s="6" t="s">
        <v>20</v>
      </c>
      <c r="N81" s="97" t="s">
        <v>21</v>
      </c>
    </row>
    <row r="82" spans="1:14" ht="56.25" customHeight="1">
      <c r="A82" s="15" t="s">
        <v>98</v>
      </c>
      <c r="B82" s="10" t="s">
        <v>99</v>
      </c>
      <c r="C82" s="43" t="s">
        <v>53</v>
      </c>
      <c r="D82" s="44">
        <v>3695850</v>
      </c>
      <c r="E82" s="44">
        <v>55850</v>
      </c>
      <c r="F82" s="44">
        <v>140000</v>
      </c>
      <c r="G82" s="44">
        <v>140000</v>
      </c>
      <c r="H82" s="44">
        <v>0</v>
      </c>
      <c r="I82" s="44">
        <v>0</v>
      </c>
      <c r="J82" s="44"/>
      <c r="K82" s="44"/>
      <c r="L82" s="44"/>
      <c r="M82" s="44">
        <v>3500000</v>
      </c>
      <c r="N82" s="44"/>
    </row>
    <row r="83" spans="1:14" ht="18" customHeight="1">
      <c r="A83" s="141" t="s">
        <v>98</v>
      </c>
      <c r="B83" s="143" t="s">
        <v>100</v>
      </c>
      <c r="C83" s="98" t="s">
        <v>88</v>
      </c>
      <c r="D83" s="145">
        <v>3874000</v>
      </c>
      <c r="E83" s="145">
        <v>85420</v>
      </c>
      <c r="F83" s="145">
        <v>1104000</v>
      </c>
      <c r="G83" s="145">
        <v>354000</v>
      </c>
      <c r="H83" s="145">
        <v>0</v>
      </c>
      <c r="I83" s="37" t="s">
        <v>101</v>
      </c>
      <c r="J83" s="145"/>
      <c r="K83" s="145"/>
      <c r="L83" s="145"/>
      <c r="M83" s="145">
        <v>2684580</v>
      </c>
      <c r="N83" s="37" t="s">
        <v>36</v>
      </c>
    </row>
    <row r="84" spans="1:14" ht="16.5" customHeight="1">
      <c r="A84" s="142"/>
      <c r="B84" s="137"/>
      <c r="C84" s="99"/>
      <c r="D84" s="133"/>
      <c r="E84" s="133"/>
      <c r="F84" s="133"/>
      <c r="G84" s="133"/>
      <c r="H84" s="133"/>
      <c r="I84" s="26">
        <v>750000</v>
      </c>
      <c r="J84" s="133"/>
      <c r="K84" s="133"/>
      <c r="L84" s="133"/>
      <c r="M84" s="133"/>
      <c r="N84" s="26">
        <v>0</v>
      </c>
    </row>
    <row r="85" spans="1:14" ht="15.75" customHeight="1">
      <c r="A85" s="142"/>
      <c r="B85" s="137"/>
      <c r="C85" s="25"/>
      <c r="D85" s="26"/>
      <c r="E85" s="26"/>
      <c r="F85" s="26"/>
      <c r="G85" s="26"/>
      <c r="H85" s="26"/>
      <c r="I85" s="26" t="s">
        <v>36</v>
      </c>
      <c r="J85" s="26"/>
      <c r="K85" s="26"/>
      <c r="L85" s="26"/>
      <c r="M85" s="26"/>
      <c r="N85" s="26"/>
    </row>
    <row r="86" spans="1:14" ht="16.5" customHeight="1">
      <c r="A86" s="146"/>
      <c r="B86" s="138"/>
      <c r="C86" s="52"/>
      <c r="D86" s="53"/>
      <c r="E86" s="53"/>
      <c r="F86" s="53"/>
      <c r="G86" s="53"/>
      <c r="H86" s="53"/>
      <c r="I86" s="53">
        <v>0</v>
      </c>
      <c r="J86" s="53"/>
      <c r="K86" s="53"/>
      <c r="L86" s="53"/>
      <c r="M86" s="53"/>
      <c r="N86" s="53"/>
    </row>
    <row r="87" spans="1:14" ht="19.5" customHeight="1">
      <c r="A87" s="141" t="s">
        <v>98</v>
      </c>
      <c r="B87" s="143" t="s">
        <v>102</v>
      </c>
      <c r="C87" s="144" t="s">
        <v>53</v>
      </c>
      <c r="D87" s="145">
        <v>2000000</v>
      </c>
      <c r="E87" s="145">
        <v>0</v>
      </c>
      <c r="F87" s="145">
        <v>197500</v>
      </c>
      <c r="G87" s="145">
        <v>197500</v>
      </c>
      <c r="H87" s="145"/>
      <c r="I87" s="37" t="s">
        <v>36</v>
      </c>
      <c r="J87" s="145"/>
      <c r="K87" s="37" t="s">
        <v>36</v>
      </c>
      <c r="L87" s="145"/>
      <c r="M87" s="145">
        <v>1802500</v>
      </c>
      <c r="N87" s="145"/>
    </row>
    <row r="88" spans="1:14" ht="11.25" customHeight="1">
      <c r="A88" s="146"/>
      <c r="B88" s="138"/>
      <c r="C88" s="140"/>
      <c r="D88" s="134"/>
      <c r="E88" s="134"/>
      <c r="F88" s="134"/>
      <c r="G88" s="134"/>
      <c r="H88" s="134"/>
      <c r="I88" s="53">
        <v>0</v>
      </c>
      <c r="J88" s="134"/>
      <c r="K88" s="53">
        <v>0</v>
      </c>
      <c r="L88" s="134"/>
      <c r="M88" s="134"/>
      <c r="N88" s="134"/>
    </row>
    <row r="89" spans="1:14" ht="19.5">
      <c r="A89" s="15" t="s">
        <v>98</v>
      </c>
      <c r="B89" s="17" t="s">
        <v>103</v>
      </c>
      <c r="C89" s="36" t="s">
        <v>53</v>
      </c>
      <c r="D89" s="37">
        <v>700000</v>
      </c>
      <c r="E89" s="37">
        <v>0</v>
      </c>
      <c r="F89" s="37">
        <v>12000</v>
      </c>
      <c r="G89" s="37">
        <v>12000</v>
      </c>
      <c r="H89" s="37"/>
      <c r="I89" s="26">
        <v>0</v>
      </c>
      <c r="J89" s="26"/>
      <c r="K89" s="26">
        <v>0</v>
      </c>
      <c r="L89" s="26"/>
      <c r="M89" s="26">
        <v>688000</v>
      </c>
      <c r="N89" s="26"/>
    </row>
    <row r="90" spans="1:14" ht="19.5" customHeight="1">
      <c r="A90" s="15" t="s">
        <v>98</v>
      </c>
      <c r="B90" s="10" t="s">
        <v>104</v>
      </c>
      <c r="C90" s="43">
        <v>2008</v>
      </c>
      <c r="D90" s="44">
        <v>50000</v>
      </c>
      <c r="E90" s="44"/>
      <c r="F90" s="44">
        <v>50000</v>
      </c>
      <c r="G90" s="44">
        <v>50000</v>
      </c>
      <c r="H90" s="44"/>
      <c r="I90" s="44"/>
      <c r="J90" s="44"/>
      <c r="K90" s="44"/>
      <c r="L90" s="44"/>
      <c r="M90" s="44"/>
      <c r="N90" s="44"/>
    </row>
    <row r="91" spans="1:14" ht="20.25" customHeight="1">
      <c r="A91" s="15" t="s">
        <v>105</v>
      </c>
      <c r="B91" s="10" t="s">
        <v>106</v>
      </c>
      <c r="C91" s="43">
        <v>2008</v>
      </c>
      <c r="D91" s="44">
        <v>8000</v>
      </c>
      <c r="E91" s="44">
        <v>0</v>
      </c>
      <c r="F91" s="44">
        <v>8000</v>
      </c>
      <c r="G91" s="44">
        <v>8000</v>
      </c>
      <c r="H91" s="44"/>
      <c r="I91" s="44"/>
      <c r="J91" s="44"/>
      <c r="K91" s="44"/>
      <c r="L91" s="44"/>
      <c r="M91" s="44"/>
      <c r="N91" s="44"/>
    </row>
    <row r="92" spans="1:14" ht="25.5" customHeight="1">
      <c r="A92" s="11">
        <v>90015</v>
      </c>
      <c r="B92" s="10" t="s">
        <v>107</v>
      </c>
      <c r="C92" s="11">
        <v>2008</v>
      </c>
      <c r="D92" s="100">
        <v>16000</v>
      </c>
      <c r="E92" s="100"/>
      <c r="F92" s="100">
        <v>16000</v>
      </c>
      <c r="G92" s="100">
        <v>16000</v>
      </c>
      <c r="H92" s="100"/>
      <c r="I92" s="100"/>
      <c r="J92" s="100"/>
      <c r="K92" s="100"/>
      <c r="L92" s="100"/>
      <c r="M92" s="100"/>
      <c r="N92" s="101"/>
    </row>
    <row r="93" spans="1:14" ht="26.25" customHeight="1" thickBot="1">
      <c r="A93" s="19" t="s">
        <v>108</v>
      </c>
      <c r="B93" s="20" t="s">
        <v>109</v>
      </c>
      <c r="C93" s="25">
        <v>2008</v>
      </c>
      <c r="D93" s="26">
        <v>30000</v>
      </c>
      <c r="E93" s="26"/>
      <c r="F93" s="26">
        <v>30000</v>
      </c>
      <c r="G93" s="26">
        <v>30000</v>
      </c>
      <c r="H93" s="26"/>
      <c r="I93" s="26"/>
      <c r="J93" s="26"/>
      <c r="K93" s="26"/>
      <c r="L93" s="26"/>
      <c r="M93" s="26"/>
      <c r="N93" s="26"/>
    </row>
    <row r="94" spans="1:14" ht="14.25" thickBot="1" thickTop="1">
      <c r="A94" s="92"/>
      <c r="B94" s="29" t="s">
        <v>110</v>
      </c>
      <c r="C94" s="66"/>
      <c r="D94" s="67">
        <f>D93+D92+D91+D90+D89+D87+D83+D82</f>
        <v>10373850</v>
      </c>
      <c r="E94" s="67">
        <f>E93+E92+E91+E90+E89+E87+E83+E82</f>
        <v>141270</v>
      </c>
      <c r="F94" s="67">
        <f>F93+F92+F91+F90+F89+F87+F83+F82</f>
        <v>1557500</v>
      </c>
      <c r="G94" s="67">
        <f>G93+G92+G91+G90+G89+G87+G83+G82</f>
        <v>807500</v>
      </c>
      <c r="H94" s="67">
        <f>H93+H92+H91+H90+H89+H87+H83+H82</f>
        <v>0</v>
      </c>
      <c r="I94" s="67">
        <f>I93+I92+I91+I90+I89+I88+I86+I84+I82</f>
        <v>750000</v>
      </c>
      <c r="J94" s="67">
        <f>J93+J92+J91+J90+J89+J88+J86+J84+J82</f>
        <v>0</v>
      </c>
      <c r="K94" s="67">
        <f>K93+K92+K91+K90+K89+K88+K86+K84+K82</f>
        <v>0</v>
      </c>
      <c r="L94" s="67">
        <f>L93+L92+L91+L90+L89+L88+L86+L84+L82</f>
        <v>0</v>
      </c>
      <c r="M94" s="67">
        <f>M93+M92+M91+M90+M89+M87+M86+M83+M82</f>
        <v>8675080</v>
      </c>
      <c r="N94" s="67">
        <f>N93+N92+N91+N90+N89+N88+N86+N84+N82</f>
        <v>0</v>
      </c>
    </row>
    <row r="95" spans="1:14" ht="12" customHeight="1" thickTop="1">
      <c r="A95" s="102" t="s">
        <v>111</v>
      </c>
      <c r="B95" s="103" t="s">
        <v>112</v>
      </c>
      <c r="C95" s="104" t="s">
        <v>113</v>
      </c>
      <c r="D95" s="105">
        <v>590000</v>
      </c>
      <c r="E95" s="105">
        <v>228000</v>
      </c>
      <c r="F95" s="105">
        <v>50000</v>
      </c>
      <c r="G95" s="105">
        <v>50000</v>
      </c>
      <c r="H95" s="105"/>
      <c r="I95" s="105"/>
      <c r="J95" s="105"/>
      <c r="K95" s="105"/>
      <c r="L95" s="105"/>
      <c r="M95" s="105">
        <v>312000</v>
      </c>
      <c r="N95" s="105"/>
    </row>
    <row r="96" spans="1:14" ht="38.25" customHeight="1">
      <c r="A96" s="50" t="s">
        <v>111</v>
      </c>
      <c r="B96" s="51" t="s">
        <v>114</v>
      </c>
      <c r="C96" s="52">
        <v>2008</v>
      </c>
      <c r="D96" s="53">
        <v>15000</v>
      </c>
      <c r="E96" s="53"/>
      <c r="F96" s="53">
        <v>15000</v>
      </c>
      <c r="G96" s="53">
        <v>15000</v>
      </c>
      <c r="H96" s="53"/>
      <c r="I96" s="53"/>
      <c r="J96" s="53"/>
      <c r="K96" s="53"/>
      <c r="L96" s="53"/>
      <c r="M96" s="53"/>
      <c r="N96" s="53"/>
    </row>
    <row r="97" spans="1:14" ht="67.5" customHeight="1">
      <c r="A97" s="15" t="s">
        <v>115</v>
      </c>
      <c r="B97" s="10" t="s">
        <v>116</v>
      </c>
      <c r="C97" s="43">
        <v>2008</v>
      </c>
      <c r="D97" s="44">
        <v>15000</v>
      </c>
      <c r="E97" s="44"/>
      <c r="F97" s="44">
        <v>15000</v>
      </c>
      <c r="G97" s="44">
        <v>15000</v>
      </c>
      <c r="H97" s="44"/>
      <c r="I97" s="44"/>
      <c r="J97" s="44"/>
      <c r="K97" s="44"/>
      <c r="L97" s="44"/>
      <c r="M97" s="44"/>
      <c r="N97" s="44"/>
    </row>
    <row r="98" spans="1:14" ht="12.75">
      <c r="A98" s="5" t="s">
        <v>6</v>
      </c>
      <c r="B98" s="128" t="s">
        <v>7</v>
      </c>
      <c r="C98" s="128" t="s">
        <v>8</v>
      </c>
      <c r="D98" s="128" t="s">
        <v>9</v>
      </c>
      <c r="E98" s="5" t="s">
        <v>10</v>
      </c>
      <c r="F98" s="128" t="s">
        <v>11</v>
      </c>
      <c r="G98" s="130" t="s">
        <v>12</v>
      </c>
      <c r="H98" s="131"/>
      <c r="I98" s="131"/>
      <c r="J98" s="131"/>
      <c r="K98" s="131"/>
      <c r="L98" s="131"/>
      <c r="M98" s="131"/>
      <c r="N98" s="132"/>
    </row>
    <row r="99" spans="1:14" ht="72.75" customHeight="1">
      <c r="A99" s="5" t="s">
        <v>13</v>
      </c>
      <c r="B99" s="129"/>
      <c r="C99" s="129"/>
      <c r="D99" s="129"/>
      <c r="E99" s="5" t="s">
        <v>14</v>
      </c>
      <c r="F99" s="129"/>
      <c r="G99" s="5" t="s">
        <v>15</v>
      </c>
      <c r="H99" s="5" t="s">
        <v>132</v>
      </c>
      <c r="I99" s="5" t="s">
        <v>16</v>
      </c>
      <c r="J99" s="5" t="s">
        <v>17</v>
      </c>
      <c r="K99" s="5" t="s">
        <v>18</v>
      </c>
      <c r="L99" s="5" t="s">
        <v>19</v>
      </c>
      <c r="M99" s="5" t="s">
        <v>20</v>
      </c>
      <c r="N99" s="8" t="s">
        <v>21</v>
      </c>
    </row>
    <row r="100" spans="1:14" ht="31.5" customHeight="1" thickBot="1">
      <c r="A100" s="106" t="s">
        <v>117</v>
      </c>
      <c r="B100" s="107" t="s">
        <v>118</v>
      </c>
      <c r="C100" s="108" t="s">
        <v>85</v>
      </c>
      <c r="D100" s="109">
        <v>3030000</v>
      </c>
      <c r="E100" s="109">
        <v>0</v>
      </c>
      <c r="F100" s="109">
        <v>30000</v>
      </c>
      <c r="G100" s="109">
        <v>30000</v>
      </c>
      <c r="H100" s="109"/>
      <c r="I100" s="109"/>
      <c r="J100" s="109"/>
      <c r="K100" s="109"/>
      <c r="L100" s="109"/>
      <c r="M100" s="109">
        <v>3000000</v>
      </c>
      <c r="N100" s="109"/>
    </row>
    <row r="101" spans="1:14" ht="14.25" thickBot="1" thickTop="1">
      <c r="A101" s="92"/>
      <c r="B101" s="29" t="s">
        <v>119</v>
      </c>
      <c r="C101" s="66"/>
      <c r="D101" s="67">
        <f>SUM(D95:D100)</f>
        <v>3650000</v>
      </c>
      <c r="E101" s="67">
        <f aca="true" t="shared" si="12" ref="E101:N101">SUM(E95:E100)</f>
        <v>228000</v>
      </c>
      <c r="F101" s="67">
        <f t="shared" si="12"/>
        <v>110000</v>
      </c>
      <c r="G101" s="67">
        <f t="shared" si="12"/>
        <v>110000</v>
      </c>
      <c r="H101" s="67">
        <f t="shared" si="12"/>
        <v>0</v>
      </c>
      <c r="I101" s="67">
        <f t="shared" si="12"/>
        <v>0</v>
      </c>
      <c r="J101" s="67">
        <f t="shared" si="12"/>
        <v>0</v>
      </c>
      <c r="K101" s="67">
        <f t="shared" si="12"/>
        <v>0</v>
      </c>
      <c r="L101" s="67">
        <f t="shared" si="12"/>
        <v>0</v>
      </c>
      <c r="M101" s="67">
        <f t="shared" si="12"/>
        <v>3312000</v>
      </c>
      <c r="N101" s="67">
        <f t="shared" si="12"/>
        <v>0</v>
      </c>
    </row>
    <row r="102" spans="1:14" ht="16.5" customHeight="1" thickTop="1">
      <c r="A102" s="50" t="s">
        <v>120</v>
      </c>
      <c r="B102" s="51" t="s">
        <v>121</v>
      </c>
      <c r="C102" s="52" t="s">
        <v>88</v>
      </c>
      <c r="D102" s="53">
        <v>499018</v>
      </c>
      <c r="E102" s="53">
        <v>9018</v>
      </c>
      <c r="F102" s="53">
        <v>490000</v>
      </c>
      <c r="G102" s="53">
        <v>90000</v>
      </c>
      <c r="H102" s="53"/>
      <c r="I102" s="53">
        <v>200000</v>
      </c>
      <c r="J102" s="53"/>
      <c r="K102" s="53">
        <v>200000</v>
      </c>
      <c r="L102" s="53"/>
      <c r="M102" s="53">
        <v>0</v>
      </c>
      <c r="N102" s="53"/>
    </row>
    <row r="103" spans="1:14" ht="21" customHeight="1" thickBot="1">
      <c r="A103" s="61" t="s">
        <v>120</v>
      </c>
      <c r="B103" s="62" t="s">
        <v>122</v>
      </c>
      <c r="C103" s="63">
        <v>2008</v>
      </c>
      <c r="D103" s="64">
        <v>1150000</v>
      </c>
      <c r="E103" s="64"/>
      <c r="F103" s="64">
        <v>50000</v>
      </c>
      <c r="G103" s="64">
        <v>50000</v>
      </c>
      <c r="H103" s="64"/>
      <c r="I103" s="64"/>
      <c r="J103" s="64"/>
      <c r="K103" s="64"/>
      <c r="L103" s="64"/>
      <c r="M103" s="64">
        <v>1100000</v>
      </c>
      <c r="N103" s="64"/>
    </row>
    <row r="104" spans="1:14" ht="14.25" thickBot="1" thickTop="1">
      <c r="A104" s="110"/>
      <c r="B104" s="111" t="s">
        <v>123</v>
      </c>
      <c r="C104" s="112"/>
      <c r="D104" s="113">
        <f>D102+D103</f>
        <v>1649018</v>
      </c>
      <c r="E104" s="113">
        <f aca="true" t="shared" si="13" ref="E104:N104">E102+E103</f>
        <v>9018</v>
      </c>
      <c r="F104" s="113">
        <f t="shared" si="13"/>
        <v>540000</v>
      </c>
      <c r="G104" s="113">
        <f t="shared" si="13"/>
        <v>140000</v>
      </c>
      <c r="H104" s="113">
        <f t="shared" si="13"/>
        <v>0</v>
      </c>
      <c r="I104" s="113">
        <f t="shared" si="13"/>
        <v>200000</v>
      </c>
      <c r="J104" s="113">
        <f t="shared" si="13"/>
        <v>0</v>
      </c>
      <c r="K104" s="113">
        <f t="shared" si="13"/>
        <v>200000</v>
      </c>
      <c r="L104" s="113">
        <f t="shared" si="13"/>
        <v>0</v>
      </c>
      <c r="M104" s="113">
        <f t="shared" si="13"/>
        <v>1100000</v>
      </c>
      <c r="N104" s="113">
        <f t="shared" si="13"/>
        <v>0</v>
      </c>
    </row>
    <row r="105" spans="1:14" ht="14.25" thickBot="1" thickTop="1">
      <c r="A105" s="114"/>
      <c r="B105" s="115" t="s">
        <v>124</v>
      </c>
      <c r="C105" s="115"/>
      <c r="D105" s="116">
        <f>D104+D101+D94+D79+D77+D75+D73+D64+D62+D58+D56+D54+D48+D30+D26</f>
        <v>57686248</v>
      </c>
      <c r="E105" s="116">
        <f aca="true" t="shared" si="14" ref="E105:N105">E104+E101+E94+E79+E77+E75+E73+E64+E62+E58+E56+E54+E48+E30+E26</f>
        <v>2457973</v>
      </c>
      <c r="F105" s="116">
        <f t="shared" si="14"/>
        <v>6641395</v>
      </c>
      <c r="G105" s="116">
        <f t="shared" si="14"/>
        <v>3340507</v>
      </c>
      <c r="H105" s="116">
        <f t="shared" si="14"/>
        <v>1098488</v>
      </c>
      <c r="I105" s="116">
        <f t="shared" si="14"/>
        <v>1350000</v>
      </c>
      <c r="J105" s="116">
        <f t="shared" si="14"/>
        <v>432400</v>
      </c>
      <c r="K105" s="116">
        <f t="shared" si="14"/>
        <v>365000</v>
      </c>
      <c r="L105" s="116">
        <f t="shared" si="14"/>
        <v>55000</v>
      </c>
      <c r="M105" s="116">
        <f t="shared" si="14"/>
        <v>48526880</v>
      </c>
      <c r="N105" s="116">
        <f t="shared" si="14"/>
        <v>60000</v>
      </c>
    </row>
    <row r="106" spans="1:14" ht="21.75" thickBot="1" thickTop="1">
      <c r="A106" s="117"/>
      <c r="B106" s="117" t="s">
        <v>125</v>
      </c>
      <c r="C106" s="117"/>
      <c r="D106" s="118" t="s">
        <v>36</v>
      </c>
      <c r="E106" s="118"/>
      <c r="F106" s="118">
        <f>G106+H106+I106+K106</f>
        <v>5888995</v>
      </c>
      <c r="G106" s="118">
        <f>G104+G101+G94+G77+G75+G73+G64+G62+G58+G56+G54+G48+G30+G26</f>
        <v>3340507</v>
      </c>
      <c r="H106" s="118">
        <v>1098488</v>
      </c>
      <c r="I106" s="118">
        <v>1350000</v>
      </c>
      <c r="J106" s="118"/>
      <c r="K106" s="118">
        <v>100000</v>
      </c>
      <c r="L106" s="118"/>
      <c r="M106" s="118"/>
      <c r="N106" s="118"/>
    </row>
    <row r="107" ht="13.5" thickTop="1"/>
  </sheetData>
  <sheetProtection/>
  <mergeCells count="85">
    <mergeCell ref="G98:N98"/>
    <mergeCell ref="B98:B99"/>
    <mergeCell ref="C98:C99"/>
    <mergeCell ref="D98:D99"/>
    <mergeCell ref="F98:F99"/>
    <mergeCell ref="E87:E88"/>
    <mergeCell ref="F87:F88"/>
    <mergeCell ref="G87:G88"/>
    <mergeCell ref="H87:H88"/>
    <mergeCell ref="A87:A88"/>
    <mergeCell ref="B87:B88"/>
    <mergeCell ref="C87:C88"/>
    <mergeCell ref="D87:D88"/>
    <mergeCell ref="M87:M88"/>
    <mergeCell ref="N87:N88"/>
    <mergeCell ref="J87:J88"/>
    <mergeCell ref="L87:L88"/>
    <mergeCell ref="B80:B81"/>
    <mergeCell ref="C80:C81"/>
    <mergeCell ref="D80:D81"/>
    <mergeCell ref="F80:F81"/>
    <mergeCell ref="G80:N80"/>
    <mergeCell ref="F83:F84"/>
    <mergeCell ref="G83:G84"/>
    <mergeCell ref="H83:H84"/>
    <mergeCell ref="J83:J84"/>
    <mergeCell ref="K83:K84"/>
    <mergeCell ref="L83:L84"/>
    <mergeCell ref="M83:M84"/>
    <mergeCell ref="A83:A86"/>
    <mergeCell ref="B83:B86"/>
    <mergeCell ref="D83:D84"/>
    <mergeCell ref="E83:E84"/>
    <mergeCell ref="N51:N52"/>
    <mergeCell ref="B59:B60"/>
    <mergeCell ref="C59:C60"/>
    <mergeCell ref="D59:D60"/>
    <mergeCell ref="F59:F60"/>
    <mergeCell ref="G59:N59"/>
    <mergeCell ref="H51:H52"/>
    <mergeCell ref="I51:I52"/>
    <mergeCell ref="L51:L52"/>
    <mergeCell ref="M51:M52"/>
    <mergeCell ref="J49:J50"/>
    <mergeCell ref="K49:K50"/>
    <mergeCell ref="N49:N50"/>
    <mergeCell ref="A51:A52"/>
    <mergeCell ref="B51:B52"/>
    <mergeCell ref="C51:C52"/>
    <mergeCell ref="D51:D52"/>
    <mergeCell ref="E51:E52"/>
    <mergeCell ref="F51:F52"/>
    <mergeCell ref="G51:G52"/>
    <mergeCell ref="L49:L50"/>
    <mergeCell ref="M49:M50"/>
    <mergeCell ref="A49:A50"/>
    <mergeCell ref="B49:B50"/>
    <mergeCell ref="C49:C50"/>
    <mergeCell ref="D49:D50"/>
    <mergeCell ref="E49:E50"/>
    <mergeCell ref="F49:F50"/>
    <mergeCell ref="G49:G50"/>
    <mergeCell ref="I49:I50"/>
    <mergeCell ref="G27:N27"/>
    <mergeCell ref="B41:B42"/>
    <mergeCell ref="C41:C42"/>
    <mergeCell ref="D41:D42"/>
    <mergeCell ref="F41:F42"/>
    <mergeCell ref="G41:N41"/>
    <mergeCell ref="B27:B28"/>
    <mergeCell ref="C27:C28"/>
    <mergeCell ref="D27:D28"/>
    <mergeCell ref="F27:F28"/>
    <mergeCell ref="A10:N10"/>
    <mergeCell ref="B12:B13"/>
    <mergeCell ref="C12:C13"/>
    <mergeCell ref="D12:D13"/>
    <mergeCell ref="F12:F13"/>
    <mergeCell ref="G12:N12"/>
    <mergeCell ref="L6:N6"/>
    <mergeCell ref="L7:N7"/>
    <mergeCell ref="L2:N2"/>
    <mergeCell ref="L3:N3"/>
    <mergeCell ref="L4:N4"/>
    <mergeCell ref="L5:N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Rygielska</dc:creator>
  <cp:keywords/>
  <dc:description/>
  <cp:lastModifiedBy>Beata Kozlowska</cp:lastModifiedBy>
  <cp:lastPrinted>2008-09-25T12:57:23Z</cp:lastPrinted>
  <dcterms:created xsi:type="dcterms:W3CDTF">2008-08-13T10:32:51Z</dcterms:created>
  <dcterms:modified xsi:type="dcterms:W3CDTF">2008-10-01T07:47:16Z</dcterms:modified>
  <cp:category/>
  <cp:version/>
  <cp:contentType/>
  <cp:contentStatus/>
</cp:coreProperties>
</file>