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1"/>
  </bookViews>
  <sheets>
    <sheet name="Zal1" sheetId="1" r:id="rId1"/>
    <sheet name="Zal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<sst xmlns="http://schemas.openxmlformats.org/spreadsheetml/2006/main" count="587" uniqueCount="308">
  <si>
    <t xml:space="preserve"> </t>
  </si>
  <si>
    <t xml:space="preserve">                                                                                                                        Załącznik nr 1</t>
  </si>
  <si>
    <t xml:space="preserve">                                                                                                                        Rady Gminy Chełmża </t>
  </si>
  <si>
    <t xml:space="preserve">                                                                                                                        w sprawie uchwalenia budżetu </t>
  </si>
  <si>
    <t>Dz.</t>
  </si>
  <si>
    <t>Rozdz.</t>
  </si>
  <si>
    <t>§</t>
  </si>
  <si>
    <t>010</t>
  </si>
  <si>
    <t>ROLNICTWO I ŁOWIECTWO</t>
  </si>
  <si>
    <t>01010</t>
  </si>
  <si>
    <t>Infrastruktura wodociągowa i sanitacyjna wsi</t>
  </si>
  <si>
    <t>020</t>
  </si>
  <si>
    <t xml:space="preserve">LEŚNICTWO </t>
  </si>
  <si>
    <t>02001</t>
  </si>
  <si>
    <t xml:space="preserve">Gospodarka leśna </t>
  </si>
  <si>
    <t>0750</t>
  </si>
  <si>
    <t xml:space="preserve">Dochody z najmu dzierżawy składników majątkowych </t>
  </si>
  <si>
    <t>TRANSPORT I ŁĄCZNOŚĆ</t>
  </si>
  <si>
    <t>GOSPODARKA MIESZKANIOWA</t>
  </si>
  <si>
    <t xml:space="preserve">Gospodarka gruntami i nieruchomościami </t>
  </si>
  <si>
    <t>0470</t>
  </si>
  <si>
    <t>Wpływy z opłat za zarząd, użytkowanie i użytkowanie wieczyste nieruchomości</t>
  </si>
  <si>
    <t>0760</t>
  </si>
  <si>
    <t xml:space="preserve">Wpływy z tytułu przekształcenia prawa użytkowania wieczystego przysługującego osobom fizycznym w prawo własności </t>
  </si>
  <si>
    <t>0770</t>
  </si>
  <si>
    <t>0920</t>
  </si>
  <si>
    <t>Pozostałe odsetki (od należności rozłożonej na raty)</t>
  </si>
  <si>
    <t>ADMINISTRACJA PUBLICZNA</t>
  </si>
  <si>
    <t>Urzędy Wojewódzkie</t>
  </si>
  <si>
    <t>Dotacje celowe otrzymane z budżetu państwa na realizację zadań bieżących z zakresu administracji rządowej oraz innych zadań zleconych gminom ustawami</t>
  </si>
  <si>
    <t>0690</t>
  </si>
  <si>
    <t>URZĘDY NACZELNYCH ORGANÓW WŁADZY PAŃSTWOWEJ, KONTROLI I OCHRONY PRAWA ORAZ SĄDOWNICTWA</t>
  </si>
  <si>
    <t>Urzędy naczelnych organów władzy państwowej, kontroli i ochrony prawa</t>
  </si>
  <si>
    <t>Dotacje celowe otrzymane z budżetu państwa na realizację zadań bieżących z zakresu administracji rządowej oraz innych zadań zleconych gminie (prowadzenie i aktualizacja stałego rejestru wyborców)</t>
  </si>
  <si>
    <t xml:space="preserve">DOCHODY OD OSÓB PRAWNYCH, OD OSÓB FIZYCZNYCH I OD INNYCH JEDNOSTEK NIEPOSIADAJĄCYCH OSOBOWOŚCI PRAWNEJ ORAZ WYDATKI ZWIĄZANE Z ICH POBOREM </t>
  </si>
  <si>
    <t xml:space="preserve">Wpływy z podatku dochodowego od osób fizycznych </t>
  </si>
  <si>
    <t>0350</t>
  </si>
  <si>
    <t>Podatek od działalności gospodarczej osób fizycznych opłacony w formie karty podatkowej</t>
  </si>
  <si>
    <t>0310</t>
  </si>
  <si>
    <t>Podatek od nieruchomości</t>
  </si>
  <si>
    <t>0320</t>
  </si>
  <si>
    <t xml:space="preserve">Podatek rolny </t>
  </si>
  <si>
    <t>0330</t>
  </si>
  <si>
    <t xml:space="preserve">Podatek leśny 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</si>
  <si>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</si>
  <si>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</si>
  <si>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</si>
  <si>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</si>
  <si>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</si>
  <si>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</si>
  <si>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75616</t>
  </si>
  <si>
    <t>Wpływy z podatku rolnego, podatku leśnego, podatku od spadków i darowizn, czynności cywilnoprawnych oraz podatków i opłat lokalnych od osób fizycznych</t>
  </si>
  <si>
    <t>0360</t>
  </si>
  <si>
    <t xml:space="preserve">Podatek od spadków i darowizn </t>
  </si>
  <si>
    <t>0370</t>
  </si>
  <si>
    <t>Wpływy z różnych opłat (zwrot za upomnienia)</t>
  </si>
  <si>
    <t xml:space="preserve">Wpływy z innych opłat stanowiących dochody jednostek samorządu terytorialnego na podstawie ustaw </t>
  </si>
  <si>
    <t>0410</t>
  </si>
  <si>
    <t>Wpływy z opłaty skarbowej</t>
  </si>
  <si>
    <t>0460</t>
  </si>
  <si>
    <t>Wpływy z opłaty eksploatacyjnej</t>
  </si>
  <si>
    <t>0480</t>
  </si>
  <si>
    <t xml:space="preserve">Wpływy z opłat za zezwolenia na sprzedaż alkoholu </t>
  </si>
  <si>
    <t>0490</t>
  </si>
  <si>
    <t>Wpływy z innych lokalnych opłat pobieranych przez j.s.t. na podstawie odrębnych ustaw (opłaty za wydawanie zaświadczenia o wpisie o działalności gospodarczej)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</si>
  <si>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</si>
  <si>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</si>
  <si>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</si>
  <si>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</si>
  <si>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</si>
  <si>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</si>
  <si>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</si>
  <si>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</si>
  <si>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 xml:space="preserve">Część wyrównawcza subwencji ogólnej dla gmin </t>
  </si>
  <si>
    <t xml:space="preserve">Różne rozliczenia finansowe </t>
  </si>
  <si>
    <t>Pozostałe odsetki (z rachunków bankowych )</t>
  </si>
  <si>
    <t xml:space="preserve">Gimnazja </t>
  </si>
  <si>
    <t xml:space="preserve">Pozostała działalność </t>
  </si>
  <si>
    <t>POMOC SPOŁECZNA</t>
  </si>
  <si>
    <t xml:space="preserve">Świadczenia rodzinne, zaliczka alimentacyjna oraz składki na ubezpieczenia emerytalne i rentowe z ubezpieczenia społecznego </t>
  </si>
  <si>
    <t>Dotacje celowe otrzymane z budżetu państwa na realizację zadań bieżących z zakresu administracji rządowej oraz innych zadań zleconych gminie ustawami</t>
  </si>
  <si>
    <t xml:space="preserve">Składki na ubezpieczenie zdrowotne opłacane za osoby pobierające niektóre świadczenia z pomocy społecznej oraz niektóre świadczenia rodzinne </t>
  </si>
  <si>
    <t xml:space="preserve">Zasiłki i pomoc w naturze oraz składki na ubezpieczenia emerytalne i rentowe </t>
  </si>
  <si>
    <t xml:space="preserve">Dotacje celowe otrzymane z budżetu państwa na realizację własnych zadań bieżących gmin </t>
  </si>
  <si>
    <t>Ośrodki pomocy społecznej</t>
  </si>
  <si>
    <t xml:space="preserve">Dotacje celowe otrzymane z budżetu państwa na realizację własnych zadań bieżących gmin Program "Posiłek dla potrzebujących" </t>
  </si>
  <si>
    <t>EDUKACYJNA OPIEKA WYCHOWAWCZA</t>
  </si>
  <si>
    <t xml:space="preserve">Pomoc materialna dla uczniów </t>
  </si>
  <si>
    <t>0960</t>
  </si>
  <si>
    <t xml:space="preserve">Otrzymane spadki, zapisy i darowizny w postaci pieniężnej </t>
  </si>
  <si>
    <t>OGÓŁEM :</t>
  </si>
  <si>
    <t xml:space="preserve">                                                                                                                        Załącznik nr 2</t>
  </si>
  <si>
    <t>Treść</t>
  </si>
  <si>
    <t>01008</t>
  </si>
  <si>
    <t xml:space="preserve">Melioracje wodne </t>
  </si>
  <si>
    <t xml:space="preserve">Zakup usług pozostałych </t>
  </si>
  <si>
    <t>01022</t>
  </si>
  <si>
    <t>Zwalczanie chorób zakaźnych zwierząt</t>
  </si>
  <si>
    <t>01030</t>
  </si>
  <si>
    <t xml:space="preserve">Izby Rolnicze </t>
  </si>
  <si>
    <t xml:space="preserve">Wpłaty gmin na rzecz izb rolniczych w wysokości 2% uzyskanych wpływów z podatku rolnego </t>
  </si>
  <si>
    <t xml:space="preserve">Wynagrodzenia bezosobowe </t>
  </si>
  <si>
    <t>01095</t>
  </si>
  <si>
    <t xml:space="preserve">Nagrody o charakterze szczególnym niezaliczone do wynagrodzeń </t>
  </si>
  <si>
    <t>Zakup materiałów i wyposażenia</t>
  </si>
  <si>
    <t>Drogi publiczne gminne</t>
  </si>
  <si>
    <t xml:space="preserve">Zakup usług remontowych </t>
  </si>
  <si>
    <t>Zakup usług pozostałych</t>
  </si>
  <si>
    <t xml:space="preserve">Różne opłaty i składki </t>
  </si>
  <si>
    <t xml:space="preserve">TURYSTYKA </t>
  </si>
  <si>
    <t xml:space="preserve">Zadania w zakresie upowszechniania turystyki </t>
  </si>
  <si>
    <t>Zakup energii</t>
  </si>
  <si>
    <t>Zakup usług remontowych</t>
  </si>
  <si>
    <t>Różne opłaty i składki (ubezpieczenia budynków komunalnych)</t>
  </si>
  <si>
    <t>DZIAŁALNOŚĆ USŁUGOWA</t>
  </si>
  <si>
    <t>Plany zagospodarowania przestrzennego</t>
  </si>
  <si>
    <t>Cmentarze</t>
  </si>
  <si>
    <t xml:space="preserve">Zakup materiałów i wyposażenia </t>
  </si>
  <si>
    <t>Wynagrodzenia osobowe pracowników</t>
  </si>
  <si>
    <t>Dodatkowe wynagrodzenia roczne</t>
  </si>
  <si>
    <t>Składki na ubezpieczenia społeczne</t>
  </si>
  <si>
    <t>Składki na Fundusz Pracy</t>
  </si>
  <si>
    <t>Odpisy na zakładowy fundusz świadczeń socjalnych</t>
  </si>
  <si>
    <t>Rady Gmin</t>
  </si>
  <si>
    <t>Różne wydatki na rzecz osób fizycznych</t>
  </si>
  <si>
    <t>Podróże służbowe krajowe</t>
  </si>
  <si>
    <t>Urzędy Gmin</t>
  </si>
  <si>
    <t>Wydatki osobowe niezaliczone do wynagrodzeń</t>
  </si>
  <si>
    <t>Składka na PFRON</t>
  </si>
  <si>
    <t>Zakup materiałów i wyposażenia (w tym: fundusz reprezentacyjny dla p.Wójta w wys.5.000)</t>
  </si>
  <si>
    <t>Zakup usług zdrowotnych</t>
  </si>
  <si>
    <t xml:space="preserve">Opłaty za usługi internetowe </t>
  </si>
  <si>
    <t xml:space="preserve">Różne wydatki na rzecz osób fizycznych </t>
  </si>
  <si>
    <t xml:space="preserve">Zakup energii </t>
  </si>
  <si>
    <t>BEZPIECZEŃSTWO PUBLICZNE I OCHRONA PRZECIWPOŻAROWA</t>
  </si>
  <si>
    <t xml:space="preserve">Komendy Powiatowe Policji </t>
  </si>
  <si>
    <t xml:space="preserve">Wpłaty jednostek na fundusz celowy </t>
  </si>
  <si>
    <t>Ochotnicze Straże Pożarne</t>
  </si>
  <si>
    <t>3040</t>
  </si>
  <si>
    <t>4170</t>
  </si>
  <si>
    <t>Różne opłaty i składki</t>
  </si>
  <si>
    <t>Obrona cywilna</t>
  </si>
  <si>
    <t xml:space="preserve">Pobór podatków, opłat  i niepodatkowych należności budżetowych </t>
  </si>
  <si>
    <t>3030</t>
  </si>
  <si>
    <t>4210</t>
  </si>
  <si>
    <t>4300</t>
  </si>
  <si>
    <t>4430</t>
  </si>
  <si>
    <t>OBSŁUGA DŁUGU PUBLICZNEGO</t>
  </si>
  <si>
    <t>Obsługa papierów wartościowych, kredytów i pożyczek j.s.t.</t>
  </si>
  <si>
    <t>Odsetki i dyskonto od krajowych skarbowych papierów wartościowych oraz pożyczek i kredytów</t>
  </si>
  <si>
    <t>Rezerwy ogólne i celowe</t>
  </si>
  <si>
    <t>OŚWIATA  I  WYCHOWANIE</t>
  </si>
  <si>
    <t>Szkoły podstawowe</t>
  </si>
  <si>
    <t>Wynagrodzenia osobowe pracowników (w tym nagrody organu prowadzącego)</t>
  </si>
  <si>
    <t>Dodatkowe wynagrodzenie roczne</t>
  </si>
  <si>
    <t xml:space="preserve">Zakup pomocy naukowych </t>
  </si>
  <si>
    <t xml:space="preserve">Krajowe podróże służbowe </t>
  </si>
  <si>
    <t xml:space="preserve">Oddziały przedszkolne w szkołach podstawowych </t>
  </si>
  <si>
    <t xml:space="preserve">Dowożenie uczniów do szkół </t>
  </si>
  <si>
    <t>Zakup usług remontowych (remont autobusów)</t>
  </si>
  <si>
    <t xml:space="preserve">Zespoły Ekonomiczno - Administracyjne Szkół </t>
  </si>
  <si>
    <t xml:space="preserve">Podróże służbowe krajowe </t>
  </si>
  <si>
    <t>Dokształcanie i doskonalenie nauczycieli</t>
  </si>
  <si>
    <t>OCHRONA  ZDROWIA</t>
  </si>
  <si>
    <t xml:space="preserve">Przeciwdziałanie alkoholizmowi </t>
  </si>
  <si>
    <t xml:space="preserve">Świadczenia społeczne </t>
  </si>
  <si>
    <t>Odpis na zakładowy fundusz świadczeń socjalnych</t>
  </si>
  <si>
    <t xml:space="preserve">Składki na ubezpieczenia zdrowotne opłacane za osoby pobierające niektóre świadczenia z pomocy społecznej oraz niektóre świadczenia rodzinne </t>
  </si>
  <si>
    <t>Zakup świadczeń zdrowotnych dla osób nie objętych obowiązkiem ubezpieczenia zdrowotnego</t>
  </si>
  <si>
    <t xml:space="preserve">Dodatki mieszkaniowe </t>
  </si>
  <si>
    <t>Świadczenia społeczne</t>
  </si>
  <si>
    <t xml:space="preserve">Ośrodki pomocy społecznej </t>
  </si>
  <si>
    <t>Wydatki osobowe nie zaliczone do wynagrodzeń</t>
  </si>
  <si>
    <t>EDUKACYJNA  OPIEKA  WYCHOWAWCZA</t>
  </si>
  <si>
    <t xml:space="preserve">Świetlice szkolne </t>
  </si>
  <si>
    <t xml:space="preserve">Odpisy na zakładowy fundusz świadczeń socjalnych </t>
  </si>
  <si>
    <t xml:space="preserve">GOSPODARKA KOMUNALNA I OCHRONA ŚRODOWISKA </t>
  </si>
  <si>
    <t xml:space="preserve">Gospodarka ściekowa i ochrona wód </t>
  </si>
  <si>
    <t xml:space="preserve">Oświetlenie ulic, placów i dróg </t>
  </si>
  <si>
    <t>KULTURA I OCHRONA DZIEDZICTWA NARODOWEGO</t>
  </si>
  <si>
    <t xml:space="preserve">Biblioteki </t>
  </si>
  <si>
    <t xml:space="preserve">Ochrona zabytków i opieka nad zabytkami </t>
  </si>
  <si>
    <t>KULTURA FIZYCZNA I SPORT</t>
  </si>
  <si>
    <t xml:space="preserve">Wpływy z podatku rolnego, podatku leśnego, podatku od czynności cywilnoprawnych,podatków i opłat lokalnych od osób prawnych i innych jednostek organizacyjnych </t>
  </si>
  <si>
    <t>ŹRÓDŁO DOCHODÓW</t>
  </si>
  <si>
    <t xml:space="preserve">DZIAŁALNOŚĆ USŁUGOWA </t>
  </si>
  <si>
    <t xml:space="preserve">Cmentarze </t>
  </si>
  <si>
    <t>2020</t>
  </si>
  <si>
    <t xml:space="preserve">Wpływy z różnych opłat </t>
  </si>
  <si>
    <t xml:space="preserve">Dotacje celowe przekazane z budżetu państwa na zadania bieżące realizowane przez gminę na podstawie porozumień z organami administracji rządowej </t>
  </si>
  <si>
    <t>Wpłaty z tytułu odpłatnego nabycia prawa własności oraz prawa użytkowania wieczystego nieruchomości</t>
  </si>
  <si>
    <t xml:space="preserve">Opłaty na rzecz budżetów jednostek samorządu terytorialnego (zajęcie pasa drogowego powiatu) </t>
  </si>
  <si>
    <t>Wydatki inwestycyjne jednostek budżetowych - Załącznik Nr 6</t>
  </si>
  <si>
    <t>Zakup usług obejmujących wykonanie ekspertyz, analiz i opinii</t>
  </si>
  <si>
    <t>Opłaty z tytułu zakupu usług telekomunikacyjnych telefonii komórkowej</t>
  </si>
  <si>
    <t xml:space="preserve">Opłaty z tytułu zakupu usług telekomunikacyjnych telefonii stacjonarnej </t>
  </si>
  <si>
    <t xml:space="preserve">Zakup materiałów papierniczych do sprzętu drukarskiego i urządzeń kserograficznych </t>
  </si>
  <si>
    <t xml:space="preserve">Zakup akcesoriów komputerowych, w tym programów i licencji </t>
  </si>
  <si>
    <t xml:space="preserve">Szkolenie pracowników niebędących członkami korpusu służby cywilnej </t>
  </si>
  <si>
    <t>Opłaty z tytułu zakupu usług telekomunikacycjnych telefonii stacjonarnej</t>
  </si>
  <si>
    <t xml:space="preserve">Opłaty na rzecz budżetów jednostek samorządu terytorialnego (opłata roczna za wył. gruntów) </t>
  </si>
  <si>
    <t>Domy Pomocy Społecznej</t>
  </si>
  <si>
    <t>Zakup usług poprzez jednostki samorządu terytorialnego od innych jednostek samorządu terytorialnego</t>
  </si>
  <si>
    <t xml:space="preserve">Stypendia oraz inne formy pomocy dla uczniów </t>
  </si>
  <si>
    <t xml:space="preserve">Wynagrodzenia osobowe pracowników  </t>
  </si>
  <si>
    <t xml:space="preserve">Składki na ubezpieczenia społeczne </t>
  </si>
  <si>
    <t xml:space="preserve">Składki na Fundusz Pracy </t>
  </si>
  <si>
    <t xml:space="preserve">Przedszkola </t>
  </si>
  <si>
    <t>Składki na PFRON</t>
  </si>
  <si>
    <t xml:space="preserve">ROLNICTWO I ŁOWIECTWO </t>
  </si>
  <si>
    <t xml:space="preserve">Opłata od posiadania psów </t>
  </si>
  <si>
    <t xml:space="preserve">OŚWIATA I WYCHOWANIE </t>
  </si>
  <si>
    <t>2030</t>
  </si>
  <si>
    <t>Zakup usług pozostałych (transport bezdomnych psów do schroniska)</t>
  </si>
  <si>
    <t>01041</t>
  </si>
  <si>
    <t>Program Rozwoju Obszarów Wiejskich 2007 - 2013</t>
  </si>
  <si>
    <t xml:space="preserve">WYTWARZANIE I ZAOPATRYWANIE W ENERGIĘ ELEKTRYCZNĄ, GAZ I WODĘ </t>
  </si>
  <si>
    <t xml:space="preserve">Pozostała działalność  </t>
  </si>
  <si>
    <t xml:space="preserve">Wydatki inwestycyjne jednostek budżetowych "Zagospodarowanie turyst. rejonu Zalesia i stworzenie Parku Kulturowego nad Jeziorem Grodzieńskim" - etap II - Załącznik Nr 6 </t>
  </si>
  <si>
    <t xml:space="preserve">Zakup usług obejmujących wykonanie ekspertyz, analiz i opinii, zmiana studium zob.z 2007r. </t>
  </si>
  <si>
    <t xml:space="preserve">Opłaty z tytułu zakupu usług telekomunikacyjnych telefonii komórkowej </t>
  </si>
  <si>
    <t>4360</t>
  </si>
  <si>
    <t>Różne opłaty i składki (opł. kom. 5%)</t>
  </si>
  <si>
    <t xml:space="preserve">Stołówki szkolne </t>
  </si>
  <si>
    <t xml:space="preserve">Wynagrodzenia osobowe </t>
  </si>
  <si>
    <t xml:space="preserve">Dodatkowe wynagrodzenia roczne  </t>
  </si>
  <si>
    <t xml:space="preserve">Opłaty czynszowe za pomieszczenia biurowe </t>
  </si>
  <si>
    <t xml:space="preserve">Centra Kultury i Sztuki </t>
  </si>
  <si>
    <t xml:space="preserve">Dotacja podmiotowa z budżetu dla samorządowej instytucji kultury </t>
  </si>
  <si>
    <t xml:space="preserve">Programy polityki zdrowotnej </t>
  </si>
  <si>
    <t>Wydatki inwestycyjne jednostek budżetowych (alternatywne źródła energii) Załącznik Nr 6</t>
  </si>
  <si>
    <t>Zakup materiałów i wyposażenia (w tym : konkursy szkolne 4.500)</t>
  </si>
  <si>
    <t xml:space="preserve">Dotacje celowe przekazane gminie na zadania bieżące realizowane na podstawie porozumień między jednostkami samorządu terytorialnego </t>
  </si>
  <si>
    <t>Zakup materiałów i wyposażenia  (w tym: konkursy szkolne 3.500)</t>
  </si>
  <si>
    <t>Pozostałe podatki na rzecz budżetów jednostek samorządu terytorialnego</t>
  </si>
  <si>
    <t xml:space="preserve">Składki na Fundusz Pracy  </t>
  </si>
  <si>
    <t>Zakup materiałów i wyposażenia (w tym fundusz reprezentacyjny dla : p. Przewodniczącego Rady 3.000)</t>
  </si>
  <si>
    <t xml:space="preserve">PLAN DOCHODÓW </t>
  </si>
  <si>
    <t xml:space="preserve">PLAN WYDATKÓW </t>
  </si>
  <si>
    <t xml:space="preserve">Dotacja podmiotowa z budżetu dla publicznej jednostki systemu oświaty prowadzonej przez osobę prawną inną niż jednostka samorządu terytorialnego lub przez osobę fizyczną </t>
  </si>
  <si>
    <t xml:space="preserve">                                                                                                                       Gminy na  rok 2009. </t>
  </si>
  <si>
    <t xml:space="preserve">BUDŻETOWYCH NA 2009 ROK </t>
  </si>
  <si>
    <t>Plan na 2009 rok</t>
  </si>
  <si>
    <t>Program Rozwoju Obszarów Wiejskich 2007-2013</t>
  </si>
  <si>
    <t>6208</t>
  </si>
  <si>
    <t>0830</t>
  </si>
  <si>
    <t xml:space="preserve">Wpływy z usług </t>
  </si>
  <si>
    <t xml:space="preserve">Dochody z najmu i dzierżawy składników majątkowych Skarbu Państwa lub jednostek samorządu terytorialnego oraz innych umów o podobnym charakterze                                                                                                             - z gruntów 45.000                                                                                                                   - wynajem mieszkań komunalnych - 95.000                                                                                                                                                                                        - wynajem lokali użytkowych 50.000                                                                </t>
  </si>
  <si>
    <t>Wpływy z różnych opłat (5% od 24.100 zł)</t>
  </si>
  <si>
    <t>Subwencje ogólne z budżetu państwa (w tym : kwota podstawowa - 3.017.263, kwota uzupełniająca - 1.016.339)</t>
  </si>
  <si>
    <t>Plan na   2009 r</t>
  </si>
  <si>
    <t>Pozostała działalność w tym : ( badanie gleb - 2.000, usługi utylizacyjne - 2.000)</t>
  </si>
  <si>
    <t>Wydatki na zakupy inwestycyjne jednostek budżetowych - ZałącznikNr 6</t>
  </si>
  <si>
    <t xml:space="preserve">Zakup usług pozostałych w tym : ( odśnieżanie - 40.000)  </t>
  </si>
  <si>
    <r>
      <t xml:space="preserve">Gospodarka gruntami i nieruchomościami w tym: </t>
    </r>
    <r>
      <rPr>
        <sz val="12"/>
        <rFont val="Times New Roman"/>
        <family val="1"/>
      </rPr>
      <t>remont pałacu Mirakowo 50.000; remont mieszkania Zelgno 50.000; zakup oleju 50.000;  utrzymanie Zalesia 10.000; rozgraniczenia i podziały 70.000:utrzymanie gosp.mieszk.41.000)</t>
    </r>
  </si>
  <si>
    <t xml:space="preserve">Zakup materiałów i wyposażenia  </t>
  </si>
  <si>
    <t>Opłaty na rzecz budżetów jednostek samorządu terytorialnego</t>
  </si>
  <si>
    <t xml:space="preserve">Promocja jednostek samorządu terytorialnego </t>
  </si>
  <si>
    <r>
      <t>Pozostała działalność w tym :</t>
    </r>
    <r>
      <rPr>
        <sz val="12"/>
        <rFont val="Times New Roman"/>
        <family val="1"/>
      </rPr>
      <t xml:space="preserve">(Rady Sołeckie 79.000; Grupa budowlana 346.000) </t>
    </r>
  </si>
  <si>
    <t xml:space="preserve">Zakup usług zdrowotnych </t>
  </si>
  <si>
    <t xml:space="preserve">Wydatki osobowe nie zaliczone do wynagrodzeń </t>
  </si>
  <si>
    <t xml:space="preserve">Dodatkowe wynagrodzenia roczne </t>
  </si>
  <si>
    <t>Zakup materiałów</t>
  </si>
  <si>
    <t>Wydatki osobowe nie zaliczane do wynagrodzeń</t>
  </si>
  <si>
    <t>Komendy Powiatowe PSP</t>
  </si>
  <si>
    <t>Dotacje celowe przekazane gminie na inwestycje i zakupy inwestycyjne realizowane na podstawie porozumień między j.s.t.</t>
  </si>
  <si>
    <t>Straż miejska</t>
  </si>
  <si>
    <t>4010</t>
  </si>
  <si>
    <t>4040</t>
  </si>
  <si>
    <t>4110</t>
  </si>
  <si>
    <t>4120</t>
  </si>
  <si>
    <t>4140</t>
  </si>
  <si>
    <t>4410</t>
  </si>
  <si>
    <t>4440</t>
  </si>
  <si>
    <t>4100</t>
  </si>
  <si>
    <t>Wynagrodzenia agencyjno-prowizyjne</t>
  </si>
  <si>
    <t>Wypłaty z tytułu gwarancji i poręczeń</t>
  </si>
  <si>
    <t xml:space="preserve">Zakup usług remontowych ( SP Kończewice-50.000,4x3.000=12.000) </t>
  </si>
  <si>
    <t>Zakup usług pozostałych( w tym.SP Zelgno-10.000 na koncepcję boiska)</t>
  </si>
  <si>
    <t>Opłaty na rzecz jednostek samorządu terytorialnego</t>
  </si>
  <si>
    <t>Wydatki inwestycyjne jednostek budżetowych  -  Załącznik Nr 6</t>
  </si>
  <si>
    <t>Wydatki na zakupy inwestycyjne jednostek budżetowych - Załącznik Nr 6</t>
  </si>
  <si>
    <t>Dotacja podmiotowa z budżetu dla niepublicznej jednostki systemu oświaty</t>
  </si>
  <si>
    <r>
      <t xml:space="preserve">Pozostała działalność w tym : </t>
    </r>
    <r>
      <rPr>
        <sz val="12"/>
        <rFont val="Times New Roman"/>
        <family val="1"/>
      </rPr>
      <t>sport szkolny i Koordynator - 16.000, edukacja ekologiczna dzieci i młodzieży z terenu Gminy Chełmża -8.000, ZFŚS 40.000, koszty przygotowania zawodowego 47.000)</t>
    </r>
  </si>
  <si>
    <t xml:space="preserve">Zakup usług pozostałych (badanie płuc , jelita grubego,skóry) </t>
  </si>
  <si>
    <t>Wydatki inwestycyjne jednostek budżetowych - Załącznik nr 6</t>
  </si>
  <si>
    <t>Składki na ubezpieczenia społeczne (od planowanych etatów - 9.700; od świadczeń rodzinnych - 35.000)</t>
  </si>
  <si>
    <t>Świadczenia społeczne (zadanie dotowane 118.000; zadania własne dotowane 53.000 ,zadania własne 50.000)</t>
  </si>
  <si>
    <t>Pozostała działalność ( w tym: śr.wł. 40.000)</t>
  </si>
  <si>
    <t>Wydatki inwestycyjne jednostek budżetowych  - Załącznik Nr 6</t>
  </si>
  <si>
    <r>
      <t xml:space="preserve">Gospodarka odpadami </t>
    </r>
    <r>
      <rPr>
        <sz val="12"/>
        <rFont val="Times New Roman"/>
        <family val="1"/>
      </rPr>
      <t>(selektywna zbiórka odpadów 50.000; i likwidacja dzikich wysypisk 8.000)</t>
    </r>
  </si>
  <si>
    <r>
      <t xml:space="preserve">Utrzymanie zieleni w miastach i gminach w tym : </t>
    </r>
    <r>
      <rPr>
        <sz val="12"/>
        <rFont val="Times New Roman"/>
        <family val="1"/>
      </rPr>
      <t>"Mikroodnowa wsi" - 200.000, zadrzewienie - 12.000, obkaszanie terenów Gminy - 50.000, nasadzenia, kwiaty - 15.000, uporządkowanie parku w Brąchnówku - 50.000)</t>
    </r>
  </si>
  <si>
    <r>
      <t xml:space="preserve">Domy i ośrodki kultury, świetlice i kluby </t>
    </r>
    <r>
      <rPr>
        <sz val="12"/>
        <rFont val="Times New Roman"/>
        <family val="1"/>
      </rPr>
      <t>(Brąchnówko- 50.000; Zajączkowo i Liznowo -40.000 ,pozostałe 10.000)</t>
    </r>
  </si>
  <si>
    <t>Dotacje celowe z budżetu na finansowanie lub dofinansowanie prac remontowych i konserwatorskich obiektów zabytkowych przek.jednostkom niezaliczanym do sektora finansów publicznych</t>
  </si>
  <si>
    <r>
      <t xml:space="preserve">Pozostała działalność </t>
    </r>
    <r>
      <rPr>
        <sz val="12"/>
        <rFont val="Times New Roman"/>
        <family val="1"/>
      </rPr>
      <t>(Kurenda 20.000)</t>
    </r>
  </si>
  <si>
    <t>Pozostała działalność w tym: sport gminny 20.000</t>
  </si>
  <si>
    <t>Współfinansowanie programów i projektów ze środków funduszy strukturalnych, Funduszu Spójności,Europejskiego Finduszu Rybackiego oraz z funduszy unijnych finansujących Wspólną Politykę Rolną - Oś 1 Rozwój infrastruktury technicznej ;Działanie 1.1 Infrastruktura drogowa(RPOWKP)</t>
  </si>
  <si>
    <t>Rezerwy (ogólna 180.000; celowa 120.000)</t>
  </si>
  <si>
    <t>Różne opłaty i składki w tym : Związek Gmin Wiejskich -2.547,86)</t>
  </si>
  <si>
    <t>Zakup usług remontowych (dach Głuchowo-70.000 i 2x 3000)</t>
  </si>
  <si>
    <t xml:space="preserve">Finansowanie programów i projektów ze środków funduszy strukturalnych, Funduszu Spójności,Europejskiego Funduszu Rybackiego oraz z funduszy unijnych finansujących Wspólną Politykę Rolną " Oś 3 Jakość życia na obszarach wiejskich i różnicowanie gospodarki wiejskiej - Działanie-Odnowa i rozwój wsi -  Kończewice etap II; Zelgno etap II </t>
  </si>
  <si>
    <t>Finansowanie programów i projektów ze środków funduszy strukturalnych, Funduszu Spójności,Europejskiego Funduszu Rybackiego oraz z funduszy unijnych finansujących Wspólną Politykę Rolną - Oś 1 Rozwój infrastruktury technicznej ;Działanie 1.1 Infrastruktura drogowa(RPOWKP)</t>
  </si>
  <si>
    <t>Finansowanie programów i projektów ze środków funduszy strukturalnych, Funduszu Spójności,Europejskiego Funduszu Rybackiego oraz z funduszy unijnych finansujących Wspólną Politykę Rolną " Oś 3 Jakość życia na obszarach wiejskich i różnicowanie gospodarki wiejskiej - Działanie-Podstawowe usługi dla gospodarki i ludności wiejskiej-oczyszczalnie przyzagrodowe</t>
  </si>
  <si>
    <t xml:space="preserve">Współinansowanie programów i projektów ze środków funduszy strukturalnych, Funduszu Spójności,Europejskiego Funduszu Rybackiego oraz z funduszy unijnych finansujących Wspólną Politykę Rolną " Oś 3 Jakość życia na obszarach wiejskich i różnicowanie gospodarki wiejskiej - Działanie-Odnowa i rozwój wsi -  Kończewice etap II; Zelgno etap II </t>
  </si>
  <si>
    <t>Współfinansowanie programów i projektów ze środków funduszy strukturalnych, Funduszu Spójności,Europejskiego Funduszu Rybackiego oraz z funduszy unijnych finansujących Wspólną Politykę Rolną " Oś 3 Jakość życia na obszarach wiejskich i różnicowanie gospodarki wiejskiej - Działanie-Podstawowe usługi dla gospodarki i ludności wiejskiej-oczyszczalnie przyzagrodowe</t>
  </si>
  <si>
    <t xml:space="preserve">                                                                                                                        do Uchwały Nr XXXIV/220/08</t>
  </si>
  <si>
    <t xml:space="preserve">                                                                                                                        z dnia 22 grudnia 2008 r.</t>
  </si>
  <si>
    <t xml:space="preserve">                                                                                                                        z dnia 22 grudnia 2008 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</si>
</sst>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27">
    <font>
      <sz val="10"/>
      <name val="Arial CE"/>
      <family val="0"/>
    </font>
    <font>
      <b/>
      <sz val="12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Arial CE"/>
      <family val="2"/>
    </font>
    <font>
      <sz val="12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61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 vertical="top"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22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3" fontId="5" fillId="0" borderId="14" xfId="0" applyNumberFormat="1" applyFont="1" applyBorder="1" applyAlignment="1">
      <alignment horizontal="right" vertical="top" wrapText="1"/>
    </xf>
    <xf numFmtId="3" fontId="4" fillId="22" borderId="13" xfId="0" applyNumberFormat="1" applyFont="1" applyFill="1" applyBorder="1" applyAlignment="1">
      <alignment horizontal="right" vertical="top" wrapText="1"/>
    </xf>
    <xf numFmtId="3" fontId="5" fillId="0" borderId="13" xfId="0" applyNumberFormat="1" applyFont="1" applyBorder="1" applyAlignment="1">
      <alignment horizontal="right" vertical="top" wrapText="1"/>
    </xf>
    <xf numFmtId="49" fontId="4" fillId="22" borderId="15" xfId="0" applyNumberFormat="1" applyFont="1" applyFill="1" applyBorder="1" applyAlignment="1">
      <alignment horizontal="center" vertical="top" wrapText="1"/>
    </xf>
    <xf numFmtId="3" fontId="4" fillId="22" borderId="15" xfId="0" applyNumberFormat="1" applyFont="1" applyFill="1" applyBorder="1" applyAlignment="1">
      <alignment horizontal="right" vertical="top" wrapText="1"/>
    </xf>
    <xf numFmtId="0" fontId="5" fillId="0" borderId="16" xfId="0" applyFont="1" applyBorder="1" applyAlignment="1">
      <alignment horizontal="left" vertical="top" wrapText="1"/>
    </xf>
    <xf numFmtId="3" fontId="5" fillId="0" borderId="16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/>
    </xf>
    <xf numFmtId="0" fontId="4" fillId="22" borderId="17" xfId="0" applyFont="1" applyFill="1" applyBorder="1" applyAlignment="1">
      <alignment horizontal="center" vertical="top" wrapText="1"/>
    </xf>
    <xf numFmtId="3" fontId="4" fillId="22" borderId="15" xfId="0" applyNumberFormat="1" applyFont="1" applyFill="1" applyBorder="1" applyAlignment="1">
      <alignment horizontal="right" vertical="top"/>
    </xf>
    <xf numFmtId="49" fontId="5" fillId="0" borderId="14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left" vertical="top" wrapText="1"/>
    </xf>
    <xf numFmtId="3" fontId="5" fillId="0" borderId="14" xfId="0" applyNumberFormat="1" applyFont="1" applyBorder="1" applyAlignment="1">
      <alignment horizontal="right" vertical="top"/>
    </xf>
    <xf numFmtId="0" fontId="4" fillId="0" borderId="15" xfId="0" applyFont="1" applyBorder="1" applyAlignment="1">
      <alignment/>
    </xf>
    <xf numFmtId="0" fontId="4" fillId="22" borderId="18" xfId="0" applyFont="1" applyFill="1" applyBorder="1" applyAlignment="1">
      <alignment/>
    </xf>
    <xf numFmtId="3" fontId="4" fillId="22" borderId="19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/>
    </xf>
    <xf numFmtId="49" fontId="5" fillId="0" borderId="20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3" fontId="5" fillId="0" borderId="20" xfId="0" applyNumberFormat="1" applyFont="1" applyBorder="1" applyAlignment="1">
      <alignment horizontal="right" vertical="top"/>
    </xf>
    <xf numFmtId="49" fontId="5" fillId="0" borderId="13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/>
    </xf>
    <xf numFmtId="3" fontId="5" fillId="0" borderId="13" xfId="0" applyNumberFormat="1" applyFont="1" applyBorder="1" applyAlignment="1">
      <alignment horizontal="right" vertical="top"/>
    </xf>
    <xf numFmtId="0" fontId="4" fillId="22" borderId="18" xfId="0" applyFont="1" applyFill="1" applyBorder="1" applyAlignment="1">
      <alignment horizontal="center" vertical="top" wrapText="1"/>
    </xf>
    <xf numFmtId="3" fontId="4" fillId="22" borderId="15" xfId="0" applyNumberFormat="1" applyFont="1" applyFill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2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3" fontId="5" fillId="0" borderId="14" xfId="0" applyNumberFormat="1" applyFont="1" applyBorder="1" applyAlignment="1">
      <alignment horizontal="right" vertical="top" wrapText="1"/>
    </xf>
    <xf numFmtId="0" fontId="4" fillId="22" borderId="13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0" fontId="4" fillId="22" borderId="23" xfId="0" applyFont="1" applyFill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3" fontId="5" fillId="0" borderId="16" xfId="0" applyNumberFormat="1" applyFont="1" applyBorder="1" applyAlignment="1">
      <alignment horizontal="right" vertical="top"/>
    </xf>
    <xf numFmtId="0" fontId="6" fillId="0" borderId="25" xfId="0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4" fillId="22" borderId="25" xfId="0" applyFont="1" applyFill="1" applyBorder="1" applyAlignment="1">
      <alignment horizontal="center" vertical="top" wrapText="1"/>
    </xf>
    <xf numFmtId="0" fontId="4" fillId="22" borderId="22" xfId="0" applyFont="1" applyFill="1" applyBorder="1" applyAlignment="1">
      <alignment horizontal="center" vertical="top" wrapText="1"/>
    </xf>
    <xf numFmtId="0" fontId="4" fillId="22" borderId="26" xfId="0" applyFont="1" applyFill="1" applyBorder="1" applyAlignment="1">
      <alignment horizontal="center" vertical="top" wrapText="1"/>
    </xf>
    <xf numFmtId="3" fontId="4" fillId="22" borderId="13" xfId="0" applyNumberFormat="1" applyFont="1" applyFill="1" applyBorder="1" applyAlignment="1">
      <alignment horizontal="right" vertical="top" wrapText="1"/>
    </xf>
    <xf numFmtId="0" fontId="2" fillId="0" borderId="21" xfId="0" applyFont="1" applyBorder="1" applyAlignment="1">
      <alignment horizontal="right" vertical="top" wrapText="1"/>
    </xf>
    <xf numFmtId="0" fontId="5" fillId="0" borderId="13" xfId="0" applyFont="1" applyBorder="1" applyAlignment="1">
      <alignment/>
    </xf>
    <xf numFmtId="49" fontId="4" fillId="22" borderId="23" xfId="0" applyNumberFormat="1" applyFont="1" applyFill="1" applyBorder="1" applyAlignment="1">
      <alignment horizontal="right" vertical="top" wrapText="1"/>
    </xf>
    <xf numFmtId="0" fontId="5" fillId="0" borderId="24" xfId="0" applyFont="1" applyBorder="1" applyAlignment="1">
      <alignment horizontal="right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27" xfId="0" applyFont="1" applyBorder="1" applyAlignment="1">
      <alignment horizontal="right" vertical="top" wrapText="1"/>
    </xf>
    <xf numFmtId="0" fontId="5" fillId="0" borderId="28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horizontal="right" vertical="top" wrapText="1"/>
    </xf>
    <xf numFmtId="49" fontId="5" fillId="0" borderId="14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3" fontId="5" fillId="0" borderId="29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3" fontId="4" fillId="22" borderId="13" xfId="0" applyNumberFormat="1" applyFont="1" applyFill="1" applyBorder="1" applyAlignment="1">
      <alignment horizontal="right"/>
    </xf>
    <xf numFmtId="49" fontId="5" fillId="0" borderId="16" xfId="0" applyNumberFormat="1" applyFont="1" applyBorder="1" applyAlignment="1">
      <alignment horizontal="center" vertical="top" wrapText="1"/>
    </xf>
    <xf numFmtId="3" fontId="5" fillId="0" borderId="16" xfId="0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top" wrapText="1"/>
    </xf>
    <xf numFmtId="0" fontId="4" fillId="22" borderId="15" xfId="0" applyFont="1" applyFill="1" applyBorder="1" applyAlignment="1">
      <alignment horizontal="center" vertical="top" wrapText="1"/>
    </xf>
    <xf numFmtId="0" fontId="4" fillId="22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3" fontId="5" fillId="0" borderId="13" xfId="0" applyNumberFormat="1" applyFont="1" applyFill="1" applyBorder="1" applyAlignment="1">
      <alignment horizontal="right" vertical="top" wrapText="1"/>
    </xf>
    <xf numFmtId="3" fontId="4" fillId="22" borderId="20" xfId="0" applyNumberFormat="1" applyFont="1" applyFill="1" applyBorder="1" applyAlignment="1">
      <alignment horizontal="right" vertical="top" wrapText="1"/>
    </xf>
    <xf numFmtId="0" fontId="5" fillId="0" borderId="20" xfId="0" applyFont="1" applyBorder="1" applyAlignment="1">
      <alignment vertical="top" wrapText="1"/>
    </xf>
    <xf numFmtId="0" fontId="4" fillId="22" borderId="22" xfId="0" applyFont="1" applyFill="1" applyBorder="1" applyAlignment="1">
      <alignment horizontal="center" vertical="top" wrapText="1"/>
    </xf>
    <xf numFmtId="0" fontId="4" fillId="22" borderId="26" xfId="0" applyFont="1" applyFill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7" xfId="0" applyFont="1" applyBorder="1" applyAlignment="1">
      <alignment vertical="top" wrapText="1"/>
    </xf>
    <xf numFmtId="3" fontId="4" fillId="22" borderId="15" xfId="0" applyNumberFormat="1" applyFont="1" applyFill="1" applyBorder="1" applyAlignment="1">
      <alignment horizontal="right"/>
    </xf>
    <xf numFmtId="0" fontId="2" fillId="0" borderId="30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49" fontId="5" fillId="0" borderId="31" xfId="0" applyNumberFormat="1" applyFont="1" applyBorder="1" applyAlignment="1">
      <alignment horizontal="center" vertical="top" wrapText="1"/>
    </xf>
    <xf numFmtId="0" fontId="5" fillId="0" borderId="29" xfId="0" applyFont="1" applyBorder="1" applyAlignment="1">
      <alignment vertical="top" wrapText="1"/>
    </xf>
    <xf numFmtId="0" fontId="4" fillId="20" borderId="32" xfId="0" applyFont="1" applyFill="1" applyBorder="1" applyAlignment="1">
      <alignment horizontal="right" vertical="top" wrapText="1"/>
    </xf>
    <xf numFmtId="0" fontId="2" fillId="20" borderId="33" xfId="0" applyFont="1" applyFill="1" applyBorder="1" applyAlignment="1">
      <alignment horizontal="right" vertical="top" wrapText="1"/>
    </xf>
    <xf numFmtId="0" fontId="2" fillId="20" borderId="34" xfId="0" applyFont="1" applyFill="1" applyBorder="1" applyAlignment="1">
      <alignment horizontal="right" vertical="top" wrapText="1"/>
    </xf>
    <xf numFmtId="0" fontId="4" fillId="20" borderId="32" xfId="0" applyFont="1" applyFill="1" applyBorder="1" applyAlignment="1">
      <alignment vertical="top" wrapText="1"/>
    </xf>
    <xf numFmtId="3" fontId="4" fillId="20" borderId="35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3" fontId="1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indent="15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4" fillId="20" borderId="14" xfId="0" applyFont="1" applyFill="1" applyBorder="1" applyAlignment="1">
      <alignment horizontal="center" vertical="top" wrapText="1"/>
    </xf>
    <xf numFmtId="3" fontId="4" fillId="20" borderId="14" xfId="0" applyNumberFormat="1" applyFont="1" applyFill="1" applyBorder="1" applyAlignment="1">
      <alignment horizontal="center" vertical="top" wrapText="1"/>
    </xf>
    <xf numFmtId="49" fontId="4" fillId="22" borderId="28" xfId="0" applyNumberFormat="1" applyFont="1" applyFill="1" applyBorder="1" applyAlignment="1">
      <alignment horizontal="center" vertical="top" wrapText="1"/>
    </xf>
    <xf numFmtId="3" fontId="4" fillId="22" borderId="20" xfId="0" applyNumberFormat="1" applyFont="1" applyFill="1" applyBorder="1" applyAlignment="1">
      <alignment horizontal="right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left" vertical="top" wrapText="1"/>
    </xf>
    <xf numFmtId="0" fontId="0" fillId="0" borderId="27" xfId="0" applyBorder="1" applyAlignment="1">
      <alignment/>
    </xf>
    <xf numFmtId="0" fontId="4" fillId="22" borderId="13" xfId="0" applyFont="1" applyFill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left" vertical="top" wrapText="1"/>
    </xf>
    <xf numFmtId="0" fontId="4" fillId="0" borderId="27" xfId="0" applyFont="1" applyBorder="1" applyAlignment="1">
      <alignment/>
    </xf>
    <xf numFmtId="0" fontId="5" fillId="0" borderId="13" xfId="0" applyFont="1" applyBorder="1" applyAlignment="1">
      <alignment horizontal="center" vertical="top" wrapText="1"/>
    </xf>
    <xf numFmtId="3" fontId="5" fillId="0" borderId="20" xfId="0" applyNumberFormat="1" applyFont="1" applyBorder="1" applyAlignment="1">
      <alignment horizontal="right" vertical="top" wrapText="1"/>
    </xf>
    <xf numFmtId="0" fontId="4" fillId="22" borderId="13" xfId="0" applyFont="1" applyFill="1" applyBorder="1" applyAlignment="1">
      <alignment horizontal="center" vertical="top"/>
    </xf>
    <xf numFmtId="0" fontId="0" fillId="0" borderId="24" xfId="0" applyBorder="1" applyAlignment="1">
      <alignment/>
    </xf>
    <xf numFmtId="0" fontId="5" fillId="0" borderId="14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left" vertical="top" wrapText="1"/>
    </xf>
    <xf numFmtId="0" fontId="4" fillId="22" borderId="20" xfId="0" applyFont="1" applyFill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22" borderId="28" xfId="0" applyFont="1" applyFill="1" applyBorder="1" applyAlignment="1">
      <alignment horizontal="center" vertical="top" wrapText="1"/>
    </xf>
    <xf numFmtId="0" fontId="4" fillId="22" borderId="17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3" fontId="5" fillId="0" borderId="20" xfId="0" applyNumberFormat="1" applyFont="1" applyFill="1" applyBorder="1" applyAlignment="1">
      <alignment horizontal="right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center" vertical="top" wrapText="1"/>
    </xf>
    <xf numFmtId="0" fontId="5" fillId="0" borderId="22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5" fillId="0" borderId="24" xfId="0" applyFont="1" applyBorder="1" applyAlignment="1">
      <alignment vertical="center"/>
    </xf>
    <xf numFmtId="3" fontId="5" fillId="0" borderId="11" xfId="0" applyNumberFormat="1" applyFont="1" applyBorder="1" applyAlignment="1">
      <alignment horizontal="right" vertical="top" wrapText="1"/>
    </xf>
    <xf numFmtId="0" fontId="5" fillId="0" borderId="24" xfId="0" applyFont="1" applyBorder="1" applyAlignment="1">
      <alignment vertical="top" wrapText="1"/>
    </xf>
    <xf numFmtId="0" fontId="5" fillId="0" borderId="23" xfId="0" applyFont="1" applyBorder="1" applyAlignment="1">
      <alignment horizontal="center" vertical="top" wrapText="1"/>
    </xf>
    <xf numFmtId="3" fontId="5" fillId="0" borderId="20" xfId="0" applyNumberFormat="1" applyFont="1" applyBorder="1" applyAlignment="1">
      <alignment horizontal="right" vertical="top" wrapText="1"/>
    </xf>
    <xf numFmtId="0" fontId="4" fillId="22" borderId="13" xfId="0" applyFont="1" applyFill="1" applyBorder="1" applyAlignment="1">
      <alignment vertical="top" wrapText="1"/>
    </xf>
    <xf numFmtId="0" fontId="5" fillId="0" borderId="27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49" fontId="5" fillId="0" borderId="2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4" fillId="22" borderId="20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4" fillId="0" borderId="29" xfId="0" applyFont="1" applyBorder="1" applyAlignment="1">
      <alignment horizontal="center" vertical="top" wrapText="1"/>
    </xf>
    <xf numFmtId="49" fontId="5" fillId="0" borderId="29" xfId="0" applyNumberFormat="1" applyFont="1" applyBorder="1" applyAlignment="1">
      <alignment horizontal="center" vertical="top" wrapText="1"/>
    </xf>
    <xf numFmtId="0" fontId="5" fillId="0" borderId="3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3" fontId="5" fillId="0" borderId="14" xfId="0" applyNumberFormat="1" applyFont="1" applyFill="1" applyBorder="1" applyAlignment="1">
      <alignment horizontal="right" vertical="top" wrapText="1"/>
    </xf>
    <xf numFmtId="0" fontId="5" fillId="0" borderId="14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6" xfId="0" applyFont="1" applyBorder="1" applyAlignment="1">
      <alignment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4" fillId="22" borderId="15" xfId="0" applyFont="1" applyFill="1" applyBorder="1" applyAlignment="1">
      <alignment vertical="top" wrapText="1"/>
    </xf>
    <xf numFmtId="0" fontId="4" fillId="20" borderId="29" xfId="0" applyFont="1" applyFill="1" applyBorder="1" applyAlignment="1">
      <alignment horizontal="center" vertical="top" wrapText="1"/>
    </xf>
    <xf numFmtId="3" fontId="4" fillId="20" borderId="32" xfId="0" applyNumberFormat="1" applyFont="1" applyFill="1" applyBorder="1" applyAlignment="1">
      <alignment horizontal="right" vertical="top" wrapText="1"/>
    </xf>
    <xf numFmtId="3" fontId="2" fillId="0" borderId="0" xfId="0" applyNumberFormat="1" applyFont="1" applyAlignment="1">
      <alignment horizontal="left"/>
    </xf>
    <xf numFmtId="0" fontId="4" fillId="0" borderId="16" xfId="0" applyFont="1" applyBorder="1" applyAlignment="1">
      <alignment/>
    </xf>
    <xf numFmtId="49" fontId="5" fillId="0" borderId="16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9" fontId="5" fillId="0" borderId="28" xfId="0" applyNumberFormat="1" applyFont="1" applyFill="1" applyBorder="1" applyAlignment="1">
      <alignment horizontal="center" vertical="top" wrapText="1"/>
    </xf>
    <xf numFmtId="0" fontId="4" fillId="22" borderId="15" xfId="0" applyFont="1" applyFill="1" applyBorder="1" applyAlignment="1">
      <alignment/>
    </xf>
    <xf numFmtId="3" fontId="4" fillId="22" borderId="15" xfId="0" applyNumberFormat="1" applyFont="1" applyFill="1" applyBorder="1" applyAlignment="1">
      <alignment horizontal="right" vertical="top"/>
    </xf>
    <xf numFmtId="49" fontId="5" fillId="0" borderId="16" xfId="0" applyNumberFormat="1" applyFont="1" applyBorder="1" applyAlignment="1">
      <alignment horizontal="center" vertical="top"/>
    </xf>
    <xf numFmtId="0" fontId="5" fillId="0" borderId="21" xfId="0" applyFont="1" applyBorder="1" applyAlignment="1">
      <alignment horizontal="left" vertical="top" wrapText="1"/>
    </xf>
    <xf numFmtId="0" fontId="8" fillId="0" borderId="13" xfId="0" applyFont="1" applyFill="1" applyBorder="1" applyAlignment="1">
      <alignment vertical="top" wrapText="1"/>
    </xf>
    <xf numFmtId="49" fontId="5" fillId="0" borderId="14" xfId="0" applyNumberFormat="1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right"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left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4" fillId="20" borderId="38" xfId="0" applyFont="1" applyFill="1" applyBorder="1" applyAlignment="1">
      <alignment horizontal="center" vertical="top" wrapText="1"/>
    </xf>
    <xf numFmtId="0" fontId="4" fillId="20" borderId="10" xfId="0" applyFont="1" applyFill="1" applyBorder="1" applyAlignment="1">
      <alignment horizontal="center" vertical="top"/>
    </xf>
    <xf numFmtId="3" fontId="4" fillId="20" borderId="39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49" fontId="4" fillId="22" borderId="20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left" vertical="top" wrapText="1"/>
    </xf>
    <xf numFmtId="3" fontId="5" fillId="0" borderId="16" xfId="0" applyNumberFormat="1" applyFont="1" applyFill="1" applyBorder="1" applyAlignment="1">
      <alignment horizontal="right" vertical="top" wrapText="1"/>
    </xf>
    <xf numFmtId="0" fontId="5" fillId="0" borderId="24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4" fillId="0" borderId="20" xfId="0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3" fontId="5" fillId="0" borderId="20" xfId="0" applyNumberFormat="1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3" fontId="5" fillId="0" borderId="13" xfId="0" applyNumberFormat="1" applyFont="1" applyFill="1" applyBorder="1" applyAlignment="1">
      <alignment horizontal="right" vertical="top" wrapText="1"/>
    </xf>
    <xf numFmtId="49" fontId="4" fillId="22" borderId="13" xfId="0" applyNumberFormat="1" applyFont="1" applyFill="1" applyBorder="1" applyAlignment="1">
      <alignment vertical="top"/>
    </xf>
    <xf numFmtId="0" fontId="5" fillId="0" borderId="20" xfId="0" applyFont="1" applyBorder="1" applyAlignment="1">
      <alignment/>
    </xf>
    <xf numFmtId="0" fontId="0" fillId="0" borderId="29" xfId="0" applyBorder="1" applyAlignment="1">
      <alignment/>
    </xf>
    <xf numFmtId="0" fontId="4" fillId="22" borderId="15" xfId="0" applyFont="1" applyFill="1" applyBorder="1" applyAlignment="1">
      <alignment vertical="top" wrapText="1"/>
    </xf>
    <xf numFmtId="3" fontId="4" fillId="22" borderId="15" xfId="0" applyNumberFormat="1" applyFont="1" applyFill="1" applyBorder="1" applyAlignment="1">
      <alignment vertical="top" wrapText="1"/>
    </xf>
    <xf numFmtId="3" fontId="5" fillId="0" borderId="16" xfId="0" applyNumberFormat="1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4" fillId="22" borderId="13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4" fillId="22" borderId="24" xfId="0" applyFont="1" applyFill="1" applyBorder="1" applyAlignment="1">
      <alignment horizontal="center" vertical="top" wrapText="1"/>
    </xf>
    <xf numFmtId="164" fontId="4" fillId="22" borderId="20" xfId="42" applyNumberFormat="1" applyFont="1" applyFill="1" applyBorder="1" applyAlignment="1">
      <alignment horizontal="right" vertical="top" wrapText="1"/>
    </xf>
    <xf numFmtId="164" fontId="5" fillId="0" borderId="13" xfId="42" applyNumberFormat="1" applyFont="1" applyFill="1" applyBorder="1" applyAlignment="1">
      <alignment horizontal="right" vertical="top" wrapText="1"/>
    </xf>
    <xf numFmtId="0" fontId="0" fillId="0" borderId="11" xfId="0" applyFill="1" applyBorder="1" applyAlignment="1">
      <alignment vertical="top" wrapText="1"/>
    </xf>
    <xf numFmtId="0" fontId="8" fillId="0" borderId="28" xfId="0" applyFont="1" applyFill="1" applyBorder="1" applyAlignment="1">
      <alignment vertical="top" wrapText="1"/>
    </xf>
    <xf numFmtId="0" fontId="5" fillId="0" borderId="28" xfId="0" applyFont="1" applyFill="1" applyBorder="1" applyAlignment="1">
      <alignment vertical="top" wrapText="1"/>
    </xf>
    <xf numFmtId="164" fontId="5" fillId="0" borderId="20" xfId="42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1" fillId="22" borderId="28" xfId="0" applyFont="1" applyFill="1" applyBorder="1" applyAlignment="1">
      <alignment vertical="top" wrapText="1"/>
    </xf>
    <xf numFmtId="164" fontId="4" fillId="22" borderId="20" xfId="42" applyNumberFormat="1" applyFont="1" applyFill="1" applyBorder="1" applyAlignment="1">
      <alignment horizontal="right" vertical="top" wrapText="1"/>
    </xf>
    <xf numFmtId="0" fontId="5" fillId="0" borderId="23" xfId="0" applyFont="1" applyFill="1" applyBorder="1" applyAlignment="1">
      <alignment horizontal="left" vertical="top" wrapText="1"/>
    </xf>
    <xf numFmtId="3" fontId="4" fillId="22" borderId="14" xfId="0" applyNumberFormat="1" applyFont="1" applyFill="1" applyBorder="1" applyAlignment="1">
      <alignment horizontal="right" vertical="top" wrapText="1"/>
    </xf>
    <xf numFmtId="3" fontId="5" fillId="0" borderId="11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20" xfId="0" applyFont="1" applyBorder="1" applyAlignment="1">
      <alignment horizontal="center" vertical="top" wrapText="1"/>
    </xf>
    <xf numFmtId="3" fontId="5" fillId="0" borderId="14" xfId="0" applyNumberFormat="1" applyFont="1" applyFill="1" applyBorder="1" applyAlignment="1">
      <alignment horizontal="right" vertical="top" wrapText="1"/>
    </xf>
    <xf numFmtId="49" fontId="5" fillId="0" borderId="14" xfId="0" applyNumberFormat="1" applyFont="1" applyBorder="1" applyAlignment="1">
      <alignment horizontal="center" vertical="top"/>
    </xf>
    <xf numFmtId="0" fontId="4" fillId="0" borderId="29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22" borderId="15" xfId="0" applyFont="1" applyFill="1" applyBorder="1" applyAlignment="1">
      <alignment horizontal="center" vertical="top" wrapText="1"/>
    </xf>
    <xf numFmtId="0" fontId="4" fillId="22" borderId="12" xfId="0" applyFont="1" applyFill="1" applyBorder="1" applyAlignment="1">
      <alignment horizontal="center" vertical="top" wrapText="1"/>
    </xf>
    <xf numFmtId="3" fontId="4" fillId="22" borderId="41" xfId="0" applyNumberFormat="1" applyFont="1" applyFill="1" applyBorder="1" applyAlignment="1">
      <alignment horizontal="right" vertical="top" wrapText="1"/>
    </xf>
    <xf numFmtId="0" fontId="5" fillId="0" borderId="29" xfId="0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vertical="top"/>
    </xf>
    <xf numFmtId="0" fontId="4" fillId="0" borderId="37" xfId="0" applyFont="1" applyFill="1" applyBorder="1" applyAlignment="1">
      <alignment horizontal="center" vertical="top" wrapText="1"/>
    </xf>
    <xf numFmtId="49" fontId="5" fillId="0" borderId="29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right" vertical="top" wrapText="1"/>
    </xf>
    <xf numFmtId="0" fontId="4" fillId="4" borderId="32" xfId="0" applyFont="1" applyFill="1" applyBorder="1" applyAlignment="1">
      <alignment horizontal="center" vertical="top" wrapText="1"/>
    </xf>
    <xf numFmtId="0" fontId="4" fillId="4" borderId="42" xfId="0" applyFont="1" applyFill="1" applyBorder="1" applyAlignment="1">
      <alignment horizontal="center" vertical="top" wrapText="1"/>
    </xf>
    <xf numFmtId="49" fontId="4" fillId="4" borderId="32" xfId="0" applyNumberFormat="1" applyFont="1" applyFill="1" applyBorder="1" applyAlignment="1">
      <alignment horizontal="center" vertical="top" wrapText="1"/>
    </xf>
    <xf numFmtId="3" fontId="4" fillId="4" borderId="32" xfId="0" applyNumberFormat="1" applyFont="1" applyFill="1" applyBorder="1" applyAlignment="1">
      <alignment horizontal="right" vertical="top" wrapText="1"/>
    </xf>
    <xf numFmtId="3" fontId="4" fillId="4" borderId="43" xfId="0" applyNumberFormat="1" applyFont="1" applyFill="1" applyBorder="1" applyAlignment="1">
      <alignment horizontal="right" vertical="top" wrapText="1"/>
    </xf>
    <xf numFmtId="0" fontId="4" fillId="4" borderId="32" xfId="0" applyFont="1" applyFill="1" applyBorder="1" applyAlignment="1">
      <alignment horizontal="center" vertical="top" wrapText="1"/>
    </xf>
    <xf numFmtId="3" fontId="4" fillId="4" borderId="32" xfId="0" applyNumberFormat="1" applyFont="1" applyFill="1" applyBorder="1" applyAlignment="1">
      <alignment horizontal="right" vertical="top" wrapText="1"/>
    </xf>
    <xf numFmtId="0" fontId="4" fillId="4" borderId="32" xfId="0" applyFont="1" applyFill="1" applyBorder="1" applyAlignment="1">
      <alignment vertical="top"/>
    </xf>
    <xf numFmtId="3" fontId="4" fillId="4" borderId="35" xfId="0" applyNumberFormat="1" applyFont="1" applyFill="1" applyBorder="1" applyAlignment="1">
      <alignment horizontal="right" vertical="top"/>
    </xf>
    <xf numFmtId="0" fontId="4" fillId="4" borderId="32" xfId="0" applyFont="1" applyFill="1" applyBorder="1" applyAlignment="1">
      <alignment/>
    </xf>
    <xf numFmtId="3" fontId="4" fillId="4" borderId="32" xfId="0" applyNumberFormat="1" applyFont="1" applyFill="1" applyBorder="1" applyAlignment="1">
      <alignment horizontal="right" vertical="top"/>
    </xf>
    <xf numFmtId="0" fontId="4" fillId="4" borderId="29" xfId="0" applyFont="1" applyFill="1" applyBorder="1" applyAlignment="1">
      <alignment horizontal="center" vertical="top" wrapText="1"/>
    </xf>
    <xf numFmtId="3" fontId="4" fillId="4" borderId="44" xfId="0" applyNumberFormat="1" applyFont="1" applyFill="1" applyBorder="1" applyAlignment="1">
      <alignment horizontal="right" vertical="top" wrapText="1"/>
    </xf>
    <xf numFmtId="3" fontId="4" fillId="4" borderId="45" xfId="0" applyNumberFormat="1" applyFont="1" applyFill="1" applyBorder="1" applyAlignment="1">
      <alignment horizontal="right" vertical="top" wrapText="1"/>
    </xf>
    <xf numFmtId="0" fontId="4" fillId="4" borderId="32" xfId="0" applyFont="1" applyFill="1" applyBorder="1" applyAlignment="1">
      <alignment horizontal="right" vertical="top" wrapText="1"/>
    </xf>
    <xf numFmtId="3" fontId="4" fillId="4" borderId="46" xfId="0" applyNumberFormat="1" applyFont="1" applyFill="1" applyBorder="1" applyAlignment="1">
      <alignment horizontal="right" vertical="top" wrapText="1"/>
    </xf>
    <xf numFmtId="0" fontId="4" fillId="4" borderId="29" xfId="0" applyFont="1" applyFill="1" applyBorder="1" applyAlignment="1">
      <alignment horizontal="right" vertical="top" wrapText="1"/>
    </xf>
    <xf numFmtId="49" fontId="4" fillId="4" borderId="42" xfId="0" applyNumberFormat="1" applyFont="1" applyFill="1" applyBorder="1" applyAlignment="1">
      <alignment horizontal="center" vertical="top" wrapText="1"/>
    </xf>
    <xf numFmtId="3" fontId="4" fillId="4" borderId="45" xfId="0" applyNumberFormat="1" applyFont="1" applyFill="1" applyBorder="1" applyAlignment="1">
      <alignment horizontal="right" vertical="top" wrapText="1"/>
    </xf>
    <xf numFmtId="0" fontId="4" fillId="4" borderId="32" xfId="0" applyFont="1" applyFill="1" applyBorder="1" applyAlignment="1">
      <alignment vertical="top" wrapText="1"/>
    </xf>
    <xf numFmtId="3" fontId="4" fillId="4" borderId="32" xfId="0" applyNumberFormat="1" applyFont="1" applyFill="1" applyBorder="1" applyAlignment="1">
      <alignment vertical="top" wrapText="1"/>
    </xf>
    <xf numFmtId="3" fontId="4" fillId="4" borderId="35" xfId="0" applyNumberFormat="1" applyFont="1" applyFill="1" applyBorder="1" applyAlignment="1">
      <alignment horizontal="right" vertical="top" wrapText="1"/>
    </xf>
    <xf numFmtId="0" fontId="4" fillId="4" borderId="29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22" borderId="25" xfId="0" applyFont="1" applyFill="1" applyBorder="1" applyAlignment="1">
      <alignment horizontal="center" vertical="top" wrapText="1"/>
    </xf>
    <xf numFmtId="0" fontId="4" fillId="22" borderId="17" xfId="0" applyFont="1" applyFill="1" applyBorder="1" applyAlignment="1">
      <alignment horizontal="center" vertical="top" wrapText="1"/>
    </xf>
    <xf numFmtId="0" fontId="4" fillId="22" borderId="22" xfId="0" applyFont="1" applyFill="1" applyBorder="1" applyAlignment="1">
      <alignment horizontal="left" vertical="top" wrapText="1"/>
    </xf>
    <xf numFmtId="0" fontId="4" fillId="22" borderId="41" xfId="0" applyFont="1" applyFill="1" applyBorder="1" applyAlignment="1">
      <alignment horizontal="center" vertical="top"/>
    </xf>
    <xf numFmtId="0" fontId="4" fillId="4" borderId="33" xfId="0" applyFont="1" applyFill="1" applyBorder="1" applyAlignment="1">
      <alignment horizontal="center" vertical="top"/>
    </xf>
    <xf numFmtId="0" fontId="2" fillId="4" borderId="33" xfId="0" applyFont="1" applyFill="1" applyBorder="1" applyAlignment="1">
      <alignment horizontal="center" vertical="top"/>
    </xf>
    <xf numFmtId="0" fontId="2" fillId="4" borderId="43" xfId="0" applyFont="1" applyFill="1" applyBorder="1" applyAlignment="1">
      <alignment horizontal="center" vertical="top"/>
    </xf>
    <xf numFmtId="0" fontId="4" fillId="4" borderId="42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4" fillId="4" borderId="43" xfId="0" applyFont="1" applyFill="1" applyBorder="1" applyAlignment="1">
      <alignment horizontal="center"/>
    </xf>
    <xf numFmtId="0" fontId="4" fillId="20" borderId="32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22" borderId="18" xfId="0" applyFont="1" applyFill="1" applyBorder="1" applyAlignment="1">
      <alignment horizontal="center" vertical="top" wrapText="1"/>
    </xf>
    <xf numFmtId="0" fontId="4" fillId="22" borderId="41" xfId="0" applyFont="1" applyFill="1" applyBorder="1" applyAlignment="1">
      <alignment horizontal="center" vertical="top" wrapText="1"/>
    </xf>
    <xf numFmtId="0" fontId="0" fillId="4" borderId="43" xfId="0" applyFill="1" applyBorder="1" applyAlignment="1">
      <alignment/>
    </xf>
    <xf numFmtId="49" fontId="4" fillId="22" borderId="12" xfId="0" applyNumberFormat="1" applyFont="1" applyFill="1" applyBorder="1" applyAlignment="1">
      <alignment horizontal="center" vertical="top"/>
    </xf>
    <xf numFmtId="0" fontId="9" fillId="22" borderId="41" xfId="0" applyFont="1" applyFill="1" applyBorder="1" applyAlignment="1">
      <alignment/>
    </xf>
    <xf numFmtId="49" fontId="4" fillId="22" borderId="41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4" fillId="0" borderId="37" xfId="0" applyFont="1" applyBorder="1" applyAlignment="1">
      <alignment horizontal="right" vertical="top" wrapText="1"/>
    </xf>
    <xf numFmtId="49" fontId="4" fillId="22" borderId="12" xfId="0" applyNumberFormat="1" applyFont="1" applyFill="1" applyBorder="1" applyAlignment="1">
      <alignment horizontal="center" vertical="top" wrapText="1"/>
    </xf>
    <xf numFmtId="49" fontId="4" fillId="22" borderId="41" xfId="0" applyNumberFormat="1" applyFont="1" applyFill="1" applyBorder="1" applyAlignment="1">
      <alignment horizontal="center" vertical="top" wrapText="1"/>
    </xf>
    <xf numFmtId="0" fontId="4" fillId="22" borderId="12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right" vertical="top" wrapText="1"/>
    </xf>
    <xf numFmtId="0" fontId="4" fillId="0" borderId="29" xfId="0" applyFont="1" applyBorder="1" applyAlignment="1">
      <alignment horizontal="right" vertical="top" wrapText="1"/>
    </xf>
    <xf numFmtId="0" fontId="4" fillId="22" borderId="12" xfId="0" applyFont="1" applyFill="1" applyBorder="1" applyAlignment="1">
      <alignment horizontal="center" vertical="top" wrapText="1"/>
    </xf>
    <xf numFmtId="0" fontId="4" fillId="22" borderId="41" xfId="0" applyFont="1" applyFill="1" applyBorder="1" applyAlignment="1">
      <alignment horizontal="center" vertical="top" wrapText="1"/>
    </xf>
    <xf numFmtId="0" fontId="4" fillId="22" borderId="15" xfId="0" applyFont="1" applyFill="1" applyBorder="1" applyAlignment="1">
      <alignment horizontal="center" vertical="top" wrapText="1"/>
    </xf>
    <xf numFmtId="0" fontId="4" fillId="4" borderId="32" xfId="0" applyFont="1" applyFill="1" applyBorder="1" applyAlignment="1">
      <alignment horizontal="center" vertical="top" wrapText="1"/>
    </xf>
    <xf numFmtId="0" fontId="4" fillId="22" borderId="28" xfId="0" applyFont="1" applyFill="1" applyBorder="1" applyAlignment="1">
      <alignment horizontal="center" vertical="top" wrapText="1"/>
    </xf>
    <xf numFmtId="0" fontId="4" fillId="22" borderId="17" xfId="0" applyFont="1" applyFill="1" applyBorder="1" applyAlignment="1">
      <alignment horizontal="center" vertical="top" wrapText="1"/>
    </xf>
    <xf numFmtId="0" fontId="4" fillId="22" borderId="22" xfId="0" applyFont="1" applyFill="1" applyBorder="1" applyAlignment="1">
      <alignment horizontal="center" vertical="top" wrapText="1"/>
    </xf>
    <xf numFmtId="0" fontId="4" fillId="22" borderId="26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22" borderId="22" xfId="0" applyFont="1" applyFill="1" applyBorder="1" applyAlignment="1">
      <alignment horizontal="center" vertical="top" wrapText="1"/>
    </xf>
    <xf numFmtId="0" fontId="4" fillId="22" borderId="26" xfId="0" applyFont="1" applyFill="1" applyBorder="1" applyAlignment="1">
      <alignment horizontal="center" vertical="top" wrapText="1"/>
    </xf>
    <xf numFmtId="0" fontId="4" fillId="4" borderId="43" xfId="0" applyFont="1" applyFill="1" applyBorder="1" applyAlignment="1">
      <alignment horizontal="center" vertical="top" wrapText="1"/>
    </xf>
    <xf numFmtId="0" fontId="4" fillId="4" borderId="32" xfId="0" applyFont="1" applyFill="1" applyBorder="1" applyAlignment="1">
      <alignment horizontal="center" vertical="top" wrapText="1"/>
    </xf>
    <xf numFmtId="0" fontId="4" fillId="4" borderId="45" xfId="0" applyFont="1" applyFill="1" applyBorder="1" applyAlignment="1">
      <alignment horizontal="center" vertical="top" wrapText="1"/>
    </xf>
    <xf numFmtId="0" fontId="4" fillId="4" borderId="33" xfId="0" applyFont="1" applyFill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4" borderId="42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23" xfId="0" applyFont="1" applyBorder="1" applyAlignment="1">
      <alignment horizontal="right" vertical="top" wrapText="1"/>
    </xf>
    <xf numFmtId="49" fontId="4" fillId="22" borderId="22" xfId="0" applyNumberFormat="1" applyFont="1" applyFill="1" applyBorder="1" applyAlignment="1">
      <alignment horizontal="center" vertical="top" wrapText="1"/>
    </xf>
    <xf numFmtId="49" fontId="4" fillId="22" borderId="26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Alignment="1">
      <alignment horizontal="center"/>
    </xf>
    <xf numFmtId="0" fontId="0" fillId="4" borderId="33" xfId="0" applyFill="1" applyBorder="1" applyAlignment="1">
      <alignment/>
    </xf>
    <xf numFmtId="0" fontId="4" fillId="22" borderId="26" xfId="0" applyFont="1" applyFill="1" applyBorder="1" applyAlignment="1">
      <alignment horizontal="left" vertical="top" wrapText="1"/>
    </xf>
    <xf numFmtId="0" fontId="4" fillId="4" borderId="42" xfId="0" applyFont="1" applyFill="1" applyBorder="1" applyAlignment="1">
      <alignment horizontal="center" vertical="top" wrapText="1"/>
    </xf>
    <xf numFmtId="0" fontId="4" fillId="4" borderId="33" xfId="0" applyFont="1" applyFill="1" applyBorder="1" applyAlignment="1">
      <alignment horizontal="center" vertical="top" wrapText="1"/>
    </xf>
    <xf numFmtId="0" fontId="4" fillId="4" borderId="43" xfId="0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22" borderId="28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22" borderId="23" xfId="0" applyFont="1" applyFill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4" fillId="4" borderId="47" xfId="0" applyFont="1" applyFill="1" applyBorder="1" applyAlignment="1">
      <alignment horizontal="center" vertical="top" wrapText="1"/>
    </xf>
    <xf numFmtId="0" fontId="4" fillId="4" borderId="40" xfId="0" applyFont="1" applyFill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4" fillId="0" borderId="37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22" borderId="12" xfId="0" applyFont="1" applyFill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49" fontId="4" fillId="22" borderId="22" xfId="0" applyNumberFormat="1" applyFont="1" applyFill="1" applyBorder="1" applyAlignment="1">
      <alignment horizontal="center" vertical="top" wrapText="1"/>
    </xf>
    <xf numFmtId="49" fontId="4" fillId="22" borderId="26" xfId="0" applyNumberFormat="1" applyFont="1" applyFill="1" applyBorder="1" applyAlignment="1">
      <alignment horizontal="center" vertical="top" wrapText="1"/>
    </xf>
    <xf numFmtId="0" fontId="4" fillId="0" borderId="4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7"/>
  <sheetViews>
    <sheetView zoomScalePageLayoutView="0" workbookViewId="0" topLeftCell="A94">
      <selection activeCell="E8" sqref="E8"/>
    </sheetView>
  </sheetViews>
  <sheetFormatPr defaultColWidth="9.00390625" defaultRowHeight="12.75"/>
  <cols>
    <col min="1" max="1" width="4.375" style="0" bestFit="1" customWidth="1"/>
    <col min="2" max="2" width="7.75390625" style="0" bestFit="1" customWidth="1"/>
    <col min="3" max="3" width="5.625" style="0" bestFit="1" customWidth="1"/>
    <col min="4" max="4" width="41.125" style="0" customWidth="1"/>
    <col min="5" max="5" width="20.75390625" style="0" customWidth="1"/>
  </cols>
  <sheetData>
    <row r="1" spans="1:5" ht="15.75">
      <c r="A1" s="1"/>
      <c r="B1" s="1"/>
      <c r="C1" s="2"/>
      <c r="E1" s="3" t="s">
        <v>0</v>
      </c>
    </row>
    <row r="2" spans="1:5" ht="12.75">
      <c r="A2" s="304" t="s">
        <v>1</v>
      </c>
      <c r="B2" s="304"/>
      <c r="C2" s="304"/>
      <c r="D2" s="304"/>
      <c r="E2" s="304"/>
    </row>
    <row r="3" spans="1:5" ht="12.75">
      <c r="A3" s="304" t="s">
        <v>305</v>
      </c>
      <c r="B3" s="304"/>
      <c r="C3" s="304"/>
      <c r="D3" s="304"/>
      <c r="E3" s="304"/>
    </row>
    <row r="4" spans="1:5" ht="12.75">
      <c r="A4" s="305" t="s">
        <v>2</v>
      </c>
      <c r="B4" s="306"/>
      <c r="C4" s="306"/>
      <c r="D4" s="306"/>
      <c r="E4" s="306"/>
    </row>
    <row r="5" spans="1:5" ht="12.75">
      <c r="A5" s="305" t="s">
        <v>306</v>
      </c>
      <c r="B5" s="306"/>
      <c r="C5" s="306"/>
      <c r="D5" s="306"/>
      <c r="E5" s="306"/>
    </row>
    <row r="6" spans="1:5" ht="12.75">
      <c r="A6" s="305" t="s">
        <v>3</v>
      </c>
      <c r="B6" s="305"/>
      <c r="C6" s="305"/>
      <c r="D6" s="305"/>
      <c r="E6" s="305"/>
    </row>
    <row r="7" spans="1:5" ht="12.75">
      <c r="A7" s="305" t="s">
        <v>240</v>
      </c>
      <c r="B7" s="305"/>
      <c r="C7" s="305"/>
      <c r="D7" s="305"/>
      <c r="E7" s="305"/>
    </row>
    <row r="8" spans="1:5" ht="12.75">
      <c r="A8" s="171"/>
      <c r="B8" s="171"/>
      <c r="C8" s="171"/>
      <c r="D8" s="171"/>
      <c r="E8" s="171"/>
    </row>
    <row r="9" spans="1:5" ht="15.75">
      <c r="A9" s="336" t="s">
        <v>237</v>
      </c>
      <c r="B9" s="336"/>
      <c r="C9" s="336"/>
      <c r="D9" s="336"/>
      <c r="E9" s="336"/>
    </row>
    <row r="10" spans="1:5" ht="15.75">
      <c r="A10" s="336" t="s">
        <v>241</v>
      </c>
      <c r="B10" s="336"/>
      <c r="C10" s="336"/>
      <c r="D10" s="336"/>
      <c r="E10" s="336"/>
    </row>
    <row r="11" spans="1:5" ht="16.5" thickBot="1">
      <c r="A11" s="4"/>
      <c r="B11" s="228"/>
      <c r="C11" s="228"/>
      <c r="D11" s="228"/>
      <c r="E11" s="228"/>
    </row>
    <row r="12" spans="1:5" ht="16.5" thickBot="1">
      <c r="A12" s="5" t="s">
        <v>4</v>
      </c>
      <c r="B12" s="192" t="s">
        <v>5</v>
      </c>
      <c r="C12" s="193" t="s">
        <v>6</v>
      </c>
      <c r="D12" s="192" t="s">
        <v>184</v>
      </c>
      <c r="E12" s="194" t="s">
        <v>242</v>
      </c>
    </row>
    <row r="13" spans="1:5" ht="17.25" thickBot="1" thickTop="1">
      <c r="A13" s="261" t="s">
        <v>7</v>
      </c>
      <c r="B13" s="331" t="s">
        <v>209</v>
      </c>
      <c r="C13" s="328"/>
      <c r="D13" s="325"/>
      <c r="E13" s="262">
        <f>E14</f>
        <v>540000</v>
      </c>
    </row>
    <row r="14" spans="1:5" ht="36" customHeight="1" thickTop="1">
      <c r="A14" s="197"/>
      <c r="B14" s="198" t="s">
        <v>214</v>
      </c>
      <c r="C14" s="313" t="s">
        <v>243</v>
      </c>
      <c r="D14" s="314"/>
      <c r="E14" s="82">
        <f>E15</f>
        <v>540000</v>
      </c>
    </row>
    <row r="15" spans="1:5" ht="142.5" thickBot="1">
      <c r="A15" s="196"/>
      <c r="B15" s="195"/>
      <c r="C15" s="199" t="s">
        <v>244</v>
      </c>
      <c r="D15" s="200" t="s">
        <v>300</v>
      </c>
      <c r="E15" s="201">
        <v>540000</v>
      </c>
    </row>
    <row r="16" spans="1:5" ht="17.25" thickBot="1" thickTop="1">
      <c r="A16" s="261" t="s">
        <v>11</v>
      </c>
      <c r="B16" s="331" t="s">
        <v>12</v>
      </c>
      <c r="C16" s="328"/>
      <c r="D16" s="325"/>
      <c r="E16" s="263">
        <f>E17</f>
        <v>2000</v>
      </c>
    </row>
    <row r="17" spans="1:5" ht="16.5" thickTop="1">
      <c r="A17" s="6"/>
      <c r="B17" s="14" t="s">
        <v>13</v>
      </c>
      <c r="C17" s="310" t="s">
        <v>14</v>
      </c>
      <c r="D17" s="289"/>
      <c r="E17" s="15">
        <f>E18</f>
        <v>2000</v>
      </c>
    </row>
    <row r="18" spans="1:5" ht="32.25" thickBot="1">
      <c r="A18" s="6"/>
      <c r="B18" s="9"/>
      <c r="C18" s="246" t="s">
        <v>15</v>
      </c>
      <c r="D18" s="10" t="s">
        <v>16</v>
      </c>
      <c r="E18" s="17">
        <v>2000</v>
      </c>
    </row>
    <row r="19" spans="1:5" ht="17.25" thickBot="1" thickTop="1">
      <c r="A19" s="264">
        <v>600</v>
      </c>
      <c r="B19" s="331" t="s">
        <v>17</v>
      </c>
      <c r="C19" s="328"/>
      <c r="D19" s="325"/>
      <c r="E19" s="265">
        <v>499884</v>
      </c>
    </row>
    <row r="20" spans="1:5" ht="16.5" thickTop="1">
      <c r="A20" s="6"/>
      <c r="B20" s="252">
        <v>60016</v>
      </c>
      <c r="C20" s="301" t="s">
        <v>105</v>
      </c>
      <c r="D20" s="302"/>
      <c r="E20" s="253">
        <v>499884</v>
      </c>
    </row>
    <row r="21" spans="1:5" ht="111" thickBot="1">
      <c r="A21" s="6"/>
      <c r="B21" s="9"/>
      <c r="C21" s="180" t="s">
        <v>244</v>
      </c>
      <c r="D21" s="200" t="s">
        <v>301</v>
      </c>
      <c r="E21" s="17">
        <v>499884</v>
      </c>
    </row>
    <row r="22" spans="1:5" ht="17.25" thickBot="1" thickTop="1">
      <c r="A22" s="266">
        <v>700</v>
      </c>
      <c r="B22" s="290" t="s">
        <v>18</v>
      </c>
      <c r="C22" s="291"/>
      <c r="D22" s="292"/>
      <c r="E22" s="267">
        <f>E23</f>
        <v>445776</v>
      </c>
    </row>
    <row r="23" spans="1:5" ht="16.5" thickTop="1">
      <c r="A23" s="24"/>
      <c r="B23" s="25">
        <v>70005</v>
      </c>
      <c r="C23" s="313" t="s">
        <v>19</v>
      </c>
      <c r="D23" s="314"/>
      <c r="E23" s="26">
        <f>E24+E25+E26+E27+E28+E29</f>
        <v>445776</v>
      </c>
    </row>
    <row r="24" spans="1:5" ht="31.5">
      <c r="A24" s="18"/>
      <c r="B24" s="27"/>
      <c r="C24" s="28" t="s">
        <v>20</v>
      </c>
      <c r="D24" s="29" t="s">
        <v>21</v>
      </c>
      <c r="E24" s="30">
        <v>20150</v>
      </c>
    </row>
    <row r="25" spans="1:5" ht="110.25">
      <c r="A25" s="18"/>
      <c r="B25" s="27"/>
      <c r="C25" s="31" t="s">
        <v>15</v>
      </c>
      <c r="D25" s="32" t="s">
        <v>247</v>
      </c>
      <c r="E25" s="33">
        <v>190000</v>
      </c>
    </row>
    <row r="26" spans="1:5" ht="47.25">
      <c r="A26" s="18"/>
      <c r="B26" s="27"/>
      <c r="C26" s="31" t="s">
        <v>22</v>
      </c>
      <c r="D26" s="32" t="s">
        <v>23</v>
      </c>
      <c r="E26" s="33">
        <v>2100</v>
      </c>
    </row>
    <row r="27" spans="1:5" ht="47.25">
      <c r="A27" s="18"/>
      <c r="B27" s="27"/>
      <c r="C27" s="21" t="s">
        <v>24</v>
      </c>
      <c r="D27" s="29" t="s">
        <v>190</v>
      </c>
      <c r="E27" s="33">
        <v>202000</v>
      </c>
    </row>
    <row r="28" spans="1:5" ht="15.75">
      <c r="A28" s="18"/>
      <c r="B28" s="27"/>
      <c r="C28" s="21" t="s">
        <v>245</v>
      </c>
      <c r="D28" s="32" t="s">
        <v>246</v>
      </c>
      <c r="E28" s="33">
        <v>30000</v>
      </c>
    </row>
    <row r="29" spans="1:5" ht="32.25" thickBot="1">
      <c r="A29" s="18"/>
      <c r="B29" s="27"/>
      <c r="C29" s="21" t="s">
        <v>25</v>
      </c>
      <c r="D29" s="22" t="s">
        <v>26</v>
      </c>
      <c r="E29" s="23">
        <v>1526</v>
      </c>
    </row>
    <row r="30" spans="1:5" ht="17.25" thickBot="1" thickTop="1">
      <c r="A30" s="268">
        <v>710</v>
      </c>
      <c r="B30" s="293" t="s">
        <v>185</v>
      </c>
      <c r="C30" s="294"/>
      <c r="D30" s="295"/>
      <c r="E30" s="269">
        <f>E31</f>
        <v>2500</v>
      </c>
    </row>
    <row r="31" spans="1:5" ht="16.5" thickTop="1">
      <c r="A31" s="24"/>
      <c r="B31" s="178">
        <v>71035</v>
      </c>
      <c r="C31" s="301" t="s">
        <v>186</v>
      </c>
      <c r="D31" s="303"/>
      <c r="E31" s="179">
        <f>E32</f>
        <v>2500</v>
      </c>
    </row>
    <row r="32" spans="1:5" ht="63.75" thickBot="1">
      <c r="A32" s="172"/>
      <c r="B32" s="172"/>
      <c r="C32" s="173" t="s">
        <v>187</v>
      </c>
      <c r="D32" s="174" t="s">
        <v>189</v>
      </c>
      <c r="E32" s="48">
        <v>2500</v>
      </c>
    </row>
    <row r="33" spans="1:5" ht="17.25" thickBot="1" thickTop="1">
      <c r="A33" s="270">
        <v>750</v>
      </c>
      <c r="B33" s="331" t="s">
        <v>27</v>
      </c>
      <c r="C33" s="337"/>
      <c r="D33" s="300"/>
      <c r="E33" s="271">
        <f>E34</f>
        <v>118205</v>
      </c>
    </row>
    <row r="34" spans="1:5" ht="16.5" thickTop="1">
      <c r="A34" s="307"/>
      <c r="B34" s="34">
        <v>75011</v>
      </c>
      <c r="C34" s="313" t="s">
        <v>28</v>
      </c>
      <c r="D34" s="314"/>
      <c r="E34" s="35">
        <f>E35+E36</f>
        <v>118205</v>
      </c>
    </row>
    <row r="35" spans="1:5" ht="15.75">
      <c r="A35" s="311"/>
      <c r="B35" s="175"/>
      <c r="C35" s="177" t="s">
        <v>30</v>
      </c>
      <c r="D35" s="8" t="s">
        <v>248</v>
      </c>
      <c r="E35" s="135">
        <v>1205</v>
      </c>
    </row>
    <row r="36" spans="1:5" ht="63.75" thickBot="1">
      <c r="A36" s="311"/>
      <c r="B36" s="176"/>
      <c r="C36" s="47">
        <v>2010</v>
      </c>
      <c r="D36" s="202" t="s">
        <v>29</v>
      </c>
      <c r="E36" s="41">
        <v>117000</v>
      </c>
    </row>
    <row r="37" spans="1:5" ht="50.25" customHeight="1" thickBot="1" thickTop="1">
      <c r="A37" s="264">
        <v>751</v>
      </c>
      <c r="B37" s="326" t="s">
        <v>31</v>
      </c>
      <c r="C37" s="326"/>
      <c r="D37" s="326"/>
      <c r="E37" s="262">
        <f>E38</f>
        <v>1549</v>
      </c>
    </row>
    <row r="38" spans="1:5" ht="36.75" customHeight="1" thickTop="1">
      <c r="A38" s="311"/>
      <c r="B38" s="45">
        <v>75101</v>
      </c>
      <c r="C38" s="313" t="s">
        <v>32</v>
      </c>
      <c r="D38" s="314"/>
      <c r="E38" s="20">
        <f>E39</f>
        <v>1549</v>
      </c>
    </row>
    <row r="39" spans="1:5" ht="79.5" thickBot="1">
      <c r="A39" s="311"/>
      <c r="B39" s="46"/>
      <c r="C39" s="47">
        <v>2010</v>
      </c>
      <c r="D39" s="22" t="s">
        <v>33</v>
      </c>
      <c r="E39" s="48">
        <v>1549</v>
      </c>
    </row>
    <row r="40" spans="1:5" ht="69" customHeight="1" thickBot="1" thickTop="1">
      <c r="A40" s="264">
        <v>756</v>
      </c>
      <c r="B40" s="328" t="s">
        <v>34</v>
      </c>
      <c r="C40" s="328"/>
      <c r="D40" s="325"/>
      <c r="E40" s="272">
        <f>E41+E43+E49+E58+E63</f>
        <v>5760500</v>
      </c>
    </row>
    <row r="41" spans="1:5" ht="36" customHeight="1" thickTop="1">
      <c r="A41" s="311"/>
      <c r="B41" s="45">
        <v>75601</v>
      </c>
      <c r="C41" s="317" t="s">
        <v>35</v>
      </c>
      <c r="D41" s="318"/>
      <c r="E41" s="35">
        <f>E42</f>
        <v>2000</v>
      </c>
    </row>
    <row r="42" spans="1:5" ht="47.25">
      <c r="A42" s="311"/>
      <c r="B42" s="49"/>
      <c r="C42" s="50" t="s">
        <v>36</v>
      </c>
      <c r="D42" s="51" t="s">
        <v>37</v>
      </c>
      <c r="E42" s="39">
        <v>2000</v>
      </c>
    </row>
    <row r="43" spans="1:5" ht="84" customHeight="1">
      <c r="A43" s="311"/>
      <c r="B43" s="52">
        <v>75615</v>
      </c>
      <c r="C43" s="319" t="s">
        <v>183</v>
      </c>
      <c r="D43" s="320"/>
      <c r="E43" s="55">
        <f>E44+E45+E46+E47+E48</f>
        <v>1333500</v>
      </c>
    </row>
    <row r="44" spans="1:5" ht="15.75">
      <c r="A44" s="311"/>
      <c r="B44" s="56"/>
      <c r="C44" s="50" t="s">
        <v>38</v>
      </c>
      <c r="D44" s="57" t="s">
        <v>39</v>
      </c>
      <c r="E44" s="39">
        <v>1035000</v>
      </c>
    </row>
    <row r="45" spans="1:5" ht="15.75">
      <c r="A45" s="311"/>
      <c r="B45" s="332"/>
      <c r="C45" s="50" t="s">
        <v>40</v>
      </c>
      <c r="D45" s="57" t="s">
        <v>41</v>
      </c>
      <c r="E45" s="39">
        <v>280000</v>
      </c>
    </row>
    <row r="46" spans="1:5" ht="15.75">
      <c r="A46" s="311"/>
      <c r="B46" s="332"/>
      <c r="C46" s="50" t="s">
        <v>42</v>
      </c>
      <c r="D46" s="57" t="s">
        <v>43</v>
      </c>
      <c r="E46" s="39">
        <v>3000</v>
      </c>
    </row>
    <row r="47" spans="1:5" ht="15.75">
      <c r="A47" s="311"/>
      <c r="B47" s="332"/>
      <c r="C47" s="50" t="s">
        <v>44</v>
      </c>
      <c r="D47" s="51" t="s">
        <v>45</v>
      </c>
      <c r="E47" s="39">
        <v>14000</v>
      </c>
    </row>
    <row r="48" spans="1:5" ht="31.5">
      <c r="A48" s="311"/>
      <c r="B48" s="333"/>
      <c r="C48" s="50" t="s">
        <v>48</v>
      </c>
      <c r="D48" s="51" t="s">
        <v>49</v>
      </c>
      <c r="E48" s="39">
        <v>1500</v>
      </c>
    </row>
    <row r="49" spans="1:5" ht="64.5" customHeight="1">
      <c r="A49" s="311"/>
      <c r="B49" s="58" t="s">
        <v>50</v>
      </c>
      <c r="C49" s="334" t="s">
        <v>51</v>
      </c>
      <c r="D49" s="335"/>
      <c r="E49" s="12">
        <f>E50+E51+E52+E53+E54+E55+E56+E57</f>
        <v>2283000</v>
      </c>
    </row>
    <row r="50" spans="1:5" ht="15.75">
      <c r="A50" s="311"/>
      <c r="B50" s="59"/>
      <c r="C50" s="60" t="s">
        <v>38</v>
      </c>
      <c r="D50" s="61" t="s">
        <v>39</v>
      </c>
      <c r="E50" s="13">
        <v>650000</v>
      </c>
    </row>
    <row r="51" spans="1:5" ht="15.75">
      <c r="A51" s="311"/>
      <c r="B51" s="62"/>
      <c r="C51" s="60" t="s">
        <v>40</v>
      </c>
      <c r="D51" s="61" t="s">
        <v>41</v>
      </c>
      <c r="E51" s="13">
        <v>1300000</v>
      </c>
    </row>
    <row r="52" spans="1:5" ht="15.75">
      <c r="A52" s="311"/>
      <c r="B52" s="62"/>
      <c r="C52" s="60" t="s">
        <v>44</v>
      </c>
      <c r="D52" s="61" t="s">
        <v>45</v>
      </c>
      <c r="E52" s="13">
        <v>160000</v>
      </c>
    </row>
    <row r="53" spans="1:5" ht="15.75">
      <c r="A53" s="311"/>
      <c r="B53" s="62"/>
      <c r="C53" s="60" t="s">
        <v>52</v>
      </c>
      <c r="D53" s="61" t="s">
        <v>53</v>
      </c>
      <c r="E53" s="13">
        <v>15000</v>
      </c>
    </row>
    <row r="54" spans="1:5" ht="15.75">
      <c r="A54" s="311"/>
      <c r="B54" s="62"/>
      <c r="C54" s="60" t="s">
        <v>54</v>
      </c>
      <c r="D54" s="61" t="s">
        <v>210</v>
      </c>
      <c r="E54" s="13">
        <v>1000</v>
      </c>
    </row>
    <row r="55" spans="1:5" ht="15.75">
      <c r="A55" s="311"/>
      <c r="B55" s="62"/>
      <c r="C55" s="60" t="s">
        <v>46</v>
      </c>
      <c r="D55" s="61" t="s">
        <v>47</v>
      </c>
      <c r="E55" s="13">
        <v>140000</v>
      </c>
    </row>
    <row r="56" spans="1:5" ht="31.5">
      <c r="A56" s="311"/>
      <c r="B56" s="62"/>
      <c r="C56" s="60" t="s">
        <v>30</v>
      </c>
      <c r="D56" s="61" t="s">
        <v>55</v>
      </c>
      <c r="E56" s="13">
        <v>5000</v>
      </c>
    </row>
    <row r="57" spans="1:5" ht="31.5">
      <c r="A57" s="311"/>
      <c r="B57" s="63"/>
      <c r="C57" s="60" t="s">
        <v>48</v>
      </c>
      <c r="D57" s="61" t="s">
        <v>49</v>
      </c>
      <c r="E57" s="13">
        <v>12000</v>
      </c>
    </row>
    <row r="58" spans="1:6" ht="47.25" customHeight="1">
      <c r="A58" s="311"/>
      <c r="B58" s="52">
        <v>75618</v>
      </c>
      <c r="C58" s="319" t="s">
        <v>56</v>
      </c>
      <c r="D58" s="320"/>
      <c r="E58" s="55">
        <f>E59+E60+E61+E62</f>
        <v>149000</v>
      </c>
      <c r="F58" t="s">
        <v>0</v>
      </c>
    </row>
    <row r="59" spans="1:5" ht="15.75">
      <c r="A59" s="311"/>
      <c r="B59" s="37"/>
      <c r="C59" s="50" t="s">
        <v>57</v>
      </c>
      <c r="D59" s="51" t="s">
        <v>58</v>
      </c>
      <c r="E59" s="39">
        <v>23000</v>
      </c>
    </row>
    <row r="60" spans="1:5" ht="15.75">
      <c r="A60" s="311"/>
      <c r="B60" s="64"/>
      <c r="C60" s="65" t="s">
        <v>59</v>
      </c>
      <c r="D60" s="51" t="s">
        <v>60</v>
      </c>
      <c r="E60" s="39">
        <v>28000</v>
      </c>
    </row>
    <row r="61" spans="1:5" ht="31.5">
      <c r="A61" s="311"/>
      <c r="B61" s="64"/>
      <c r="C61" s="65" t="s">
        <v>61</v>
      </c>
      <c r="D61" s="51" t="s">
        <v>62</v>
      </c>
      <c r="E61" s="39">
        <v>73000</v>
      </c>
    </row>
    <row r="62" spans="1:5" ht="69.75" customHeight="1">
      <c r="A62" s="311"/>
      <c r="B62" s="64"/>
      <c r="C62" s="65" t="s">
        <v>63</v>
      </c>
      <c r="D62" s="51" t="s">
        <v>64</v>
      </c>
      <c r="E62" s="39">
        <v>25000</v>
      </c>
    </row>
    <row r="63" spans="1:5" ht="35.25" customHeight="1">
      <c r="A63" s="311"/>
      <c r="B63" s="52">
        <v>75621</v>
      </c>
      <c r="C63" s="319" t="s">
        <v>65</v>
      </c>
      <c r="D63" s="320"/>
      <c r="E63" s="55">
        <f>E64+E65</f>
        <v>1993000</v>
      </c>
    </row>
    <row r="64" spans="1:5" ht="15.75">
      <c r="A64" s="311"/>
      <c r="B64" s="66"/>
      <c r="C64" s="65" t="s">
        <v>66</v>
      </c>
      <c r="D64" s="51" t="s">
        <v>67</v>
      </c>
      <c r="E64" s="39">
        <v>1987223</v>
      </c>
    </row>
    <row r="65" spans="1:5" ht="16.5" thickBot="1">
      <c r="A65" s="311"/>
      <c r="B65" s="64"/>
      <c r="C65" s="67" t="s">
        <v>68</v>
      </c>
      <c r="D65" s="68" t="s">
        <v>69</v>
      </c>
      <c r="E65" s="69">
        <v>5777</v>
      </c>
    </row>
    <row r="66" spans="1:5" ht="17.25" thickBot="1" thickTop="1">
      <c r="A66" s="264">
        <v>758</v>
      </c>
      <c r="B66" s="328" t="s">
        <v>70</v>
      </c>
      <c r="C66" s="328"/>
      <c r="D66" s="325"/>
      <c r="E66" s="271">
        <f>E67+E69+E71</f>
        <v>10878800</v>
      </c>
    </row>
    <row r="67" spans="1:5" ht="35.25" customHeight="1" thickTop="1">
      <c r="A67" s="329"/>
      <c r="B67" s="34">
        <v>75801</v>
      </c>
      <c r="C67" s="313" t="s">
        <v>71</v>
      </c>
      <c r="D67" s="314"/>
      <c r="E67" s="35">
        <f>E68</f>
        <v>6765198</v>
      </c>
    </row>
    <row r="68" spans="1:5" ht="15.75">
      <c r="A68" s="330"/>
      <c r="B68" s="71"/>
      <c r="C68" s="38">
        <v>2920</v>
      </c>
      <c r="D68" s="51" t="s">
        <v>72</v>
      </c>
      <c r="E68" s="39">
        <v>6765198</v>
      </c>
    </row>
    <row r="69" spans="1:5" ht="15.75">
      <c r="A69" s="330"/>
      <c r="B69" s="53">
        <v>75807</v>
      </c>
      <c r="C69" s="319" t="s">
        <v>73</v>
      </c>
      <c r="D69" s="320"/>
      <c r="E69" s="55">
        <f>E70</f>
        <v>4033602</v>
      </c>
    </row>
    <row r="70" spans="1:5" ht="47.25">
      <c r="A70" s="330"/>
      <c r="B70" s="72"/>
      <c r="C70" s="38">
        <v>2920</v>
      </c>
      <c r="D70" s="51" t="s">
        <v>249</v>
      </c>
      <c r="E70" s="39">
        <v>4033602</v>
      </c>
    </row>
    <row r="71" spans="1:5" ht="15.75">
      <c r="A71" s="330"/>
      <c r="B71" s="52">
        <v>75814</v>
      </c>
      <c r="C71" s="319" t="s">
        <v>74</v>
      </c>
      <c r="D71" s="320"/>
      <c r="E71" s="73">
        <f>E72</f>
        <v>80000</v>
      </c>
    </row>
    <row r="72" spans="1:5" ht="32.25" thickBot="1">
      <c r="A72" s="330"/>
      <c r="B72" s="204"/>
      <c r="C72" s="67" t="s">
        <v>25</v>
      </c>
      <c r="D72" s="205" t="s">
        <v>75</v>
      </c>
      <c r="E72" s="41">
        <v>80000</v>
      </c>
    </row>
    <row r="73" spans="1:5" ht="17.25" thickBot="1" thickTop="1">
      <c r="A73" s="264">
        <v>801</v>
      </c>
      <c r="B73" s="331" t="s">
        <v>211</v>
      </c>
      <c r="C73" s="328"/>
      <c r="D73" s="325"/>
      <c r="E73" s="265">
        <f>E74</f>
        <v>47000</v>
      </c>
    </row>
    <row r="74" spans="1:5" ht="16.5" thickTop="1">
      <c r="A74" s="189"/>
      <c r="B74" s="77">
        <v>80195</v>
      </c>
      <c r="C74" s="308" t="s">
        <v>77</v>
      </c>
      <c r="D74" s="309"/>
      <c r="E74" s="15">
        <f>E75</f>
        <v>47000</v>
      </c>
    </row>
    <row r="75" spans="1:5" ht="48" thickBot="1">
      <c r="A75" s="190"/>
      <c r="B75" s="203"/>
      <c r="C75" s="74" t="s">
        <v>212</v>
      </c>
      <c r="D75" s="206" t="s">
        <v>83</v>
      </c>
      <c r="E75" s="75">
        <v>47000</v>
      </c>
    </row>
    <row r="76" spans="1:5" ht="17.25" thickBot="1" thickTop="1">
      <c r="A76" s="264">
        <v>852</v>
      </c>
      <c r="B76" s="326" t="s">
        <v>78</v>
      </c>
      <c r="C76" s="326"/>
      <c r="D76" s="326"/>
      <c r="E76" s="271">
        <f>E77+E80+E82+E85+E87</f>
        <v>3114350</v>
      </c>
    </row>
    <row r="77" spans="1:5" ht="51.75" customHeight="1" thickTop="1">
      <c r="A77" s="79"/>
      <c r="B77" s="7">
        <v>85212</v>
      </c>
      <c r="C77" s="313" t="s">
        <v>79</v>
      </c>
      <c r="D77" s="314"/>
      <c r="E77" s="35">
        <f>E78+E79</f>
        <v>2714350</v>
      </c>
    </row>
    <row r="78" spans="1:5" ht="63">
      <c r="A78" s="79"/>
      <c r="B78" s="175"/>
      <c r="C78" s="80">
        <v>2010</v>
      </c>
      <c r="D78" s="8" t="s">
        <v>80</v>
      </c>
      <c r="E78" s="81">
        <v>2714000</v>
      </c>
    </row>
    <row r="79" spans="1:5" ht="15.75">
      <c r="A79" s="79"/>
      <c r="B79" s="207"/>
      <c r="C79" s="177" t="s">
        <v>30</v>
      </c>
      <c r="D79" s="8" t="s">
        <v>188</v>
      </c>
      <c r="E79" s="135">
        <v>350</v>
      </c>
    </row>
    <row r="80" spans="1:5" ht="67.5" customHeight="1">
      <c r="A80" s="311"/>
      <c r="B80" s="45">
        <v>85213</v>
      </c>
      <c r="C80" s="317" t="s">
        <v>81</v>
      </c>
      <c r="D80" s="318"/>
      <c r="E80" s="82">
        <f>E81</f>
        <v>13800</v>
      </c>
    </row>
    <row r="81" spans="1:5" ht="63">
      <c r="A81" s="311"/>
      <c r="B81" s="71"/>
      <c r="C81" s="38">
        <v>2010</v>
      </c>
      <c r="D81" s="83" t="s">
        <v>80</v>
      </c>
      <c r="E81" s="39">
        <v>13800</v>
      </c>
    </row>
    <row r="82" spans="1:5" ht="43.5" customHeight="1">
      <c r="A82" s="311"/>
      <c r="B82" s="54">
        <v>85214</v>
      </c>
      <c r="C82" s="319" t="s">
        <v>82</v>
      </c>
      <c r="D82" s="320"/>
      <c r="E82" s="55">
        <f>E83+E84</f>
        <v>171000</v>
      </c>
    </row>
    <row r="83" spans="1:5" ht="63">
      <c r="A83" s="311"/>
      <c r="B83" s="321"/>
      <c r="C83" s="76">
        <v>2010</v>
      </c>
      <c r="D83" s="83" t="s">
        <v>80</v>
      </c>
      <c r="E83" s="39">
        <v>118000</v>
      </c>
    </row>
    <row r="84" spans="1:5" ht="47.25">
      <c r="A84" s="311"/>
      <c r="B84" s="322"/>
      <c r="C84" s="76">
        <v>2030</v>
      </c>
      <c r="D84" s="51" t="s">
        <v>83</v>
      </c>
      <c r="E84" s="39">
        <v>53000</v>
      </c>
    </row>
    <row r="85" spans="1:5" ht="15.75">
      <c r="A85" s="311"/>
      <c r="B85" s="52">
        <v>85219</v>
      </c>
      <c r="C85" s="319" t="s">
        <v>84</v>
      </c>
      <c r="D85" s="320"/>
      <c r="E85" s="55">
        <f>E86</f>
        <v>122200</v>
      </c>
    </row>
    <row r="86" spans="1:5" ht="47.25">
      <c r="A86" s="311"/>
      <c r="B86" s="37"/>
      <c r="C86" s="47">
        <v>2030</v>
      </c>
      <c r="D86" s="68" t="s">
        <v>83</v>
      </c>
      <c r="E86" s="41">
        <v>122200</v>
      </c>
    </row>
    <row r="87" spans="1:5" ht="15.75">
      <c r="A87" s="36"/>
      <c r="B87" s="42">
        <v>85295</v>
      </c>
      <c r="C87" s="323" t="s">
        <v>77</v>
      </c>
      <c r="D87" s="324"/>
      <c r="E87" s="12">
        <f>E88</f>
        <v>93000</v>
      </c>
    </row>
    <row r="88" spans="1:5" ht="51.75" customHeight="1" thickBot="1">
      <c r="A88" s="36"/>
      <c r="B88" s="40"/>
      <c r="C88" s="86">
        <v>2030</v>
      </c>
      <c r="D88" s="87" t="s">
        <v>85</v>
      </c>
      <c r="E88" s="75">
        <v>93000</v>
      </c>
    </row>
    <row r="89" spans="1:5" ht="17.25" thickBot="1" thickTop="1">
      <c r="A89" s="273">
        <v>854</v>
      </c>
      <c r="B89" s="325" t="s">
        <v>86</v>
      </c>
      <c r="C89" s="326"/>
      <c r="D89" s="327"/>
      <c r="E89" s="274">
        <f>E90</f>
        <v>4320</v>
      </c>
    </row>
    <row r="90" spans="1:5" ht="16.5" thickTop="1">
      <c r="A90" s="311"/>
      <c r="B90" s="45">
        <v>85415</v>
      </c>
      <c r="C90" s="313" t="s">
        <v>87</v>
      </c>
      <c r="D90" s="314"/>
      <c r="E90" s="88">
        <f>E91</f>
        <v>4320</v>
      </c>
    </row>
    <row r="91" spans="1:5" ht="37.5" customHeight="1" thickBot="1">
      <c r="A91" s="312"/>
      <c r="B91" s="89"/>
      <c r="C91" s="91" t="s">
        <v>88</v>
      </c>
      <c r="D91" s="92" t="s">
        <v>89</v>
      </c>
      <c r="E91" s="75">
        <v>4320</v>
      </c>
    </row>
    <row r="92" spans="1:5" ht="37.5" customHeight="1" thickBot="1" thickTop="1">
      <c r="A92" s="275">
        <v>900</v>
      </c>
      <c r="B92" s="316" t="s">
        <v>176</v>
      </c>
      <c r="C92" s="316"/>
      <c r="D92" s="316"/>
      <c r="E92" s="262">
        <f>E93</f>
        <v>380000</v>
      </c>
    </row>
    <row r="93" spans="1:7" ht="27" customHeight="1" thickTop="1">
      <c r="A93" s="258"/>
      <c r="B93" s="251">
        <v>90001</v>
      </c>
      <c r="C93" s="315" t="s">
        <v>177</v>
      </c>
      <c r="D93" s="315"/>
      <c r="E93" s="35">
        <f>E94</f>
        <v>380000</v>
      </c>
      <c r="G93" s="250"/>
    </row>
    <row r="94" spans="1:5" ht="151.5" customHeight="1" thickBot="1">
      <c r="A94" s="247"/>
      <c r="B94" s="249"/>
      <c r="C94" s="257" t="s">
        <v>244</v>
      </c>
      <c r="D94" s="254" t="s">
        <v>302</v>
      </c>
      <c r="E94" s="69">
        <v>380000</v>
      </c>
    </row>
    <row r="95" spans="1:5" ht="17.25" thickBot="1" thickTop="1">
      <c r="A95" s="93"/>
      <c r="B95" s="94"/>
      <c r="C95" s="95"/>
      <c r="D95" s="96" t="s">
        <v>90</v>
      </c>
      <c r="E95" s="97">
        <f>E92+E89+E76+E73+E66+E40+E37+E33+E30+E22+E19+E16+E13</f>
        <v>21794884</v>
      </c>
    </row>
    <row r="96" spans="1:5" ht="16.5" thickTop="1">
      <c r="A96" s="98"/>
      <c r="B96" s="98"/>
      <c r="C96" s="99"/>
      <c r="D96" s="100"/>
      <c r="E96" s="101"/>
    </row>
    <row r="97" spans="1:5" ht="15.75">
      <c r="A97" s="98"/>
      <c r="B97" s="98"/>
      <c r="C97" s="99"/>
      <c r="D97" s="100"/>
      <c r="E97" s="101"/>
    </row>
    <row r="98" spans="1:5" ht="15.75">
      <c r="A98" s="98"/>
      <c r="B98" s="98"/>
      <c r="C98" s="99"/>
      <c r="D98" s="100"/>
      <c r="E98" s="101"/>
    </row>
    <row r="99" spans="1:5" ht="15.75">
      <c r="A99" s="98"/>
      <c r="B99" s="98"/>
      <c r="C99" s="99"/>
      <c r="D99" s="100"/>
      <c r="E99" s="101"/>
    </row>
    <row r="100" spans="1:5" ht="15.75">
      <c r="A100" s="98"/>
      <c r="B100" s="98"/>
      <c r="C100" s="99"/>
      <c r="D100" s="100"/>
      <c r="E100" s="101"/>
    </row>
    <row r="101" spans="1:5" ht="15.75">
      <c r="A101" s="98"/>
      <c r="B101" s="98"/>
      <c r="C101" s="99"/>
      <c r="D101" s="100"/>
      <c r="E101" s="101"/>
    </row>
    <row r="102" spans="1:5" ht="15.75">
      <c r="A102" s="98"/>
      <c r="B102" s="98"/>
      <c r="C102" s="99"/>
      <c r="D102" s="100"/>
      <c r="E102" s="101"/>
    </row>
    <row r="103" spans="1:5" ht="15.75">
      <c r="A103" s="98"/>
      <c r="B103" s="98"/>
      <c r="C103" s="99"/>
      <c r="D103" s="100"/>
      <c r="E103" s="101"/>
    </row>
    <row r="104" spans="1:5" ht="15.75">
      <c r="A104" s="98"/>
      <c r="B104" s="98"/>
      <c r="C104" s="99"/>
      <c r="D104" s="100"/>
      <c r="E104" s="101"/>
    </row>
    <row r="105" spans="1:5" ht="15.75">
      <c r="A105" s="98"/>
      <c r="B105" s="98"/>
      <c r="C105" s="99"/>
      <c r="D105" s="100"/>
      <c r="E105" s="101"/>
    </row>
    <row r="106" spans="1:5" ht="15.75">
      <c r="A106" s="98"/>
      <c r="B106" s="98"/>
      <c r="C106" s="99"/>
      <c r="D106" s="100"/>
      <c r="E106" s="101"/>
    </row>
    <row r="107" spans="1:5" ht="15.75">
      <c r="A107" s="98"/>
      <c r="B107" s="98"/>
      <c r="C107" s="99"/>
      <c r="D107" s="100"/>
      <c r="E107" s="101"/>
    </row>
    <row r="108" spans="1:5" ht="15.75">
      <c r="A108" s="98"/>
      <c r="B108" s="98"/>
      <c r="C108" s="99"/>
      <c r="D108" s="100"/>
      <c r="E108" s="101"/>
    </row>
    <row r="109" spans="1:5" ht="15.75">
      <c r="A109" s="98"/>
      <c r="B109" s="98"/>
      <c r="C109" s="99"/>
      <c r="D109" s="100"/>
      <c r="E109" s="101"/>
    </row>
    <row r="110" spans="1:5" ht="15.75">
      <c r="A110" s="98"/>
      <c r="B110" s="98"/>
      <c r="C110" s="99"/>
      <c r="D110" s="100"/>
      <c r="E110" s="101"/>
    </row>
    <row r="111" spans="1:5" ht="15.75">
      <c r="A111" s="98"/>
      <c r="B111" s="98"/>
      <c r="C111" s="99"/>
      <c r="D111" s="100"/>
      <c r="E111" s="101"/>
    </row>
    <row r="112" spans="1:5" ht="15.75">
      <c r="A112" s="98"/>
      <c r="B112" s="98"/>
      <c r="C112" s="99"/>
      <c r="D112" s="100"/>
      <c r="E112" s="101"/>
    </row>
    <row r="113" spans="1:5" ht="15.75">
      <c r="A113" s="98"/>
      <c r="B113" s="98"/>
      <c r="C113" s="99"/>
      <c r="D113" s="100"/>
      <c r="E113" s="101"/>
    </row>
    <row r="114" spans="1:5" ht="15.75">
      <c r="A114" s="98"/>
      <c r="B114" s="98"/>
      <c r="C114" s="99"/>
      <c r="D114" s="100"/>
      <c r="E114" s="101"/>
    </row>
    <row r="115" spans="1:5" ht="15.75">
      <c r="A115" s="98"/>
      <c r="B115" s="98"/>
      <c r="C115" s="99"/>
      <c r="D115" s="100"/>
      <c r="E115" s="101"/>
    </row>
    <row r="116" spans="1:5" ht="15.75">
      <c r="A116" s="98"/>
      <c r="B116" s="98"/>
      <c r="C116" s="99"/>
      <c r="D116" s="100"/>
      <c r="E116" s="101"/>
    </row>
    <row r="117" spans="1:5" ht="15.75">
      <c r="A117" s="98"/>
      <c r="B117" s="98"/>
      <c r="C117" s="99"/>
      <c r="D117" s="100"/>
      <c r="E117" s="101"/>
    </row>
    <row r="118" spans="1:5" ht="15.75">
      <c r="A118" s="98"/>
      <c r="B118" s="98"/>
      <c r="C118" s="99"/>
      <c r="D118" s="100"/>
      <c r="E118" s="101"/>
    </row>
    <row r="119" spans="1:5" ht="15.75">
      <c r="A119" s="98"/>
      <c r="B119" s="98"/>
      <c r="C119" s="99"/>
      <c r="D119" s="100"/>
      <c r="E119" s="101"/>
    </row>
    <row r="120" spans="1:5" ht="15.75">
      <c r="A120" s="98"/>
      <c r="B120" s="98"/>
      <c r="C120" s="99"/>
      <c r="D120" s="100"/>
      <c r="E120" s="101"/>
    </row>
    <row r="129" ht="18" customHeight="1"/>
    <row r="130" ht="18" customHeight="1"/>
    <row r="133" ht="17.25" customHeight="1"/>
    <row r="134" ht="16.5" customHeight="1"/>
    <row r="137" ht="15.75" customHeight="1"/>
    <row r="139" ht="15.75" customHeight="1"/>
    <row r="141" ht="15.75" customHeight="1"/>
    <row r="143" ht="33.75" customHeight="1"/>
    <row r="144" ht="147.75" customHeight="1"/>
    <row r="146" ht="33.75" customHeight="1"/>
    <row r="148" ht="36" customHeight="1"/>
    <row r="149" ht="16.5" customHeight="1"/>
    <row r="151" ht="17.25" customHeight="1"/>
    <row r="152" ht="16.5" customHeight="1"/>
    <row r="162" ht="17.25" customHeight="1"/>
    <row r="163" ht="16.5" customHeight="1"/>
    <row r="164" ht="72.75" customHeight="1"/>
    <row r="165" ht="17.25" customHeight="1"/>
    <row r="166" ht="86.25" customHeight="1"/>
    <row r="173" ht="17.25" customHeight="1"/>
    <row r="174" ht="16.5" customHeight="1"/>
    <row r="178" ht="15.75" customHeight="1"/>
    <row r="181" ht="17.25" customHeight="1"/>
    <row r="182" ht="16.5" customHeight="1"/>
    <row r="188" ht="15.75" customHeight="1"/>
    <row r="194" ht="15.75" customHeight="1"/>
    <row r="219" ht="15.75" customHeight="1"/>
    <row r="224" ht="30.75" customHeight="1"/>
    <row r="225" ht="12.75">
      <c r="F225" t="s">
        <v>0</v>
      </c>
    </row>
    <row r="226" ht="12.75">
      <c r="F226" t="s">
        <v>0</v>
      </c>
    </row>
    <row r="227" ht="12.75">
      <c r="F227" t="s">
        <v>0</v>
      </c>
    </row>
    <row r="228" ht="12.75">
      <c r="F228" t="s">
        <v>0</v>
      </c>
    </row>
    <row r="229" ht="12.75">
      <c r="F229" t="s">
        <v>0</v>
      </c>
    </row>
    <row r="230" ht="12.75">
      <c r="F230" t="s">
        <v>0</v>
      </c>
    </row>
    <row r="231" ht="12.75">
      <c r="F231" t="s">
        <v>0</v>
      </c>
    </row>
    <row r="233" ht="12.75">
      <c r="F233" t="s">
        <v>0</v>
      </c>
    </row>
    <row r="234" ht="12.75">
      <c r="F234" t="s">
        <v>0</v>
      </c>
    </row>
    <row r="235" ht="12.75">
      <c r="F235" t="s">
        <v>0</v>
      </c>
    </row>
    <row r="236" ht="12.75">
      <c r="F236" t="s">
        <v>0</v>
      </c>
    </row>
    <row r="237" ht="12.75">
      <c r="F237" t="s">
        <v>0</v>
      </c>
    </row>
    <row r="238" ht="12.75">
      <c r="F238" t="s">
        <v>0</v>
      </c>
    </row>
    <row r="239" ht="12.75">
      <c r="F239" t="s">
        <v>0</v>
      </c>
    </row>
    <row r="240" ht="12.75">
      <c r="F240" t="s">
        <v>0</v>
      </c>
    </row>
    <row r="242" ht="51" customHeight="1">
      <c r="F242" t="s">
        <v>0</v>
      </c>
    </row>
    <row r="243" ht="37.5" customHeight="1"/>
    <row r="246" ht="37.5" customHeight="1"/>
    <row r="247" ht="16.5" customHeight="1"/>
    <row r="249" ht="15.75" customHeight="1"/>
    <row r="251" ht="15.75" customHeight="1"/>
    <row r="252" ht="12.75">
      <c r="F252" s="237"/>
    </row>
    <row r="264" ht="15.75" customHeight="1"/>
    <row r="266" ht="15.75" customHeight="1"/>
    <row r="277" ht="15.75" customHeight="1"/>
    <row r="279" ht="73.5" customHeight="1"/>
    <row r="280" ht="39.75" customHeight="1"/>
    <row r="286" ht="17.25" customHeight="1"/>
    <row r="287" ht="36" customHeight="1"/>
    <row r="288" ht="27" customHeight="1"/>
    <row r="290" ht="17.25" customHeight="1"/>
    <row r="291" ht="16.5" customHeight="1"/>
    <row r="293" ht="17.25" customHeight="1"/>
    <row r="294" ht="16.5" customHeight="1"/>
    <row r="295" ht="73.5" customHeight="1"/>
    <row r="319" ht="15.75" customHeight="1"/>
    <row r="326" ht="15.75" customHeight="1"/>
    <row r="327" ht="55.5" customHeight="1"/>
    <row r="329" ht="15.75" customHeight="1">
      <c r="F329" t="s">
        <v>0</v>
      </c>
    </row>
    <row r="350" ht="15.75" customHeight="1"/>
    <row r="368" ht="15.75" customHeight="1"/>
    <row r="385" ht="15.75" customHeight="1"/>
    <row r="387" ht="15.75" customHeight="1"/>
    <row r="396" ht="71.25" customHeight="1"/>
    <row r="401" ht="17.25" customHeight="1"/>
    <row r="402" ht="16.5" customHeight="1"/>
    <row r="410" ht="15.75" customHeight="1"/>
    <row r="413" ht="15.75" customHeight="1"/>
    <row r="415" ht="17.25" customHeight="1"/>
    <row r="416" ht="16.5" customHeight="1"/>
    <row r="418" ht="49.5" customHeight="1"/>
    <row r="430" ht="64.5" customHeight="1"/>
    <row r="432" ht="34.5" customHeight="1"/>
    <row r="434" ht="15.75" customHeight="1"/>
    <row r="436" ht="15.75" customHeight="1"/>
    <row r="457" ht="15.75" customHeight="1">
      <c r="F457" t="s">
        <v>0</v>
      </c>
    </row>
    <row r="460" ht="17.25" customHeight="1"/>
    <row r="461" ht="16.5" customHeight="1"/>
    <row r="468" ht="15.75" customHeight="1"/>
    <row r="471" ht="15.75" customHeight="1"/>
    <row r="473" ht="39.75" customHeight="1"/>
    <row r="474" ht="16.5" customHeight="1"/>
    <row r="478" ht="51.75" customHeight="1"/>
    <row r="479" ht="20.25" customHeight="1"/>
    <row r="480" ht="81" customHeight="1"/>
    <row r="485" ht="15.75" customHeight="1"/>
    <row r="491" ht="17.25" customHeight="1"/>
    <row r="492" ht="49.5" customHeight="1"/>
    <row r="501" ht="15.75" customHeight="1"/>
    <row r="503" ht="15.75" customHeight="1"/>
    <row r="507" ht="15.75" customHeight="1"/>
    <row r="508" ht="78.75" customHeight="1"/>
    <row r="509" ht="15.75" customHeight="1"/>
    <row r="512" ht="17.25" customHeight="1"/>
    <row r="513" ht="31.5" customHeight="1"/>
    <row r="521" ht="17.25" customHeight="1"/>
  </sheetData>
  <sheetProtection/>
  <mergeCells count="52">
    <mergeCell ref="B37:D37"/>
    <mergeCell ref="A38:A39"/>
    <mergeCell ref="C38:D38"/>
    <mergeCell ref="B40:D40"/>
    <mergeCell ref="A6:E6"/>
    <mergeCell ref="A7:E7"/>
    <mergeCell ref="A34:A36"/>
    <mergeCell ref="C74:D74"/>
    <mergeCell ref="B16:D16"/>
    <mergeCell ref="C17:D17"/>
    <mergeCell ref="B22:D22"/>
    <mergeCell ref="C23:D23"/>
    <mergeCell ref="C34:D34"/>
    <mergeCell ref="B30:D30"/>
    <mergeCell ref="A2:E2"/>
    <mergeCell ref="A3:E3"/>
    <mergeCell ref="A4:E4"/>
    <mergeCell ref="A5:E5"/>
    <mergeCell ref="A9:E9"/>
    <mergeCell ref="B33:D33"/>
    <mergeCell ref="A10:E10"/>
    <mergeCell ref="B13:D13"/>
    <mergeCell ref="C14:D14"/>
    <mergeCell ref="B19:D19"/>
    <mergeCell ref="C20:D20"/>
    <mergeCell ref="C31:D31"/>
    <mergeCell ref="A41:A65"/>
    <mergeCell ref="C41:D41"/>
    <mergeCell ref="C43:D43"/>
    <mergeCell ref="B45:B48"/>
    <mergeCell ref="C49:D49"/>
    <mergeCell ref="C58:D58"/>
    <mergeCell ref="A67:A72"/>
    <mergeCell ref="B76:D76"/>
    <mergeCell ref="B73:D73"/>
    <mergeCell ref="C67:D67"/>
    <mergeCell ref="C69:D69"/>
    <mergeCell ref="C71:D71"/>
    <mergeCell ref="C87:D87"/>
    <mergeCell ref="B89:D89"/>
    <mergeCell ref="C63:D63"/>
    <mergeCell ref="B66:D66"/>
    <mergeCell ref="C77:D77"/>
    <mergeCell ref="A80:A86"/>
    <mergeCell ref="C80:D80"/>
    <mergeCell ref="C82:D82"/>
    <mergeCell ref="B83:B84"/>
    <mergeCell ref="C85:D85"/>
    <mergeCell ref="A90:A91"/>
    <mergeCell ref="C90:D90"/>
    <mergeCell ref="C93:D93"/>
    <mergeCell ref="B92:D92"/>
  </mergeCells>
  <printOptions/>
  <pageMargins left="0.7874015748031497" right="0.7874015748031497" top="0.7874015748031497" bottom="0.7874015748031497" header="0.5118110236220472" footer="0.5118110236220472"/>
  <pageSetup firstPageNumber="1" useFirstPageNumber="1"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02"/>
  <sheetViews>
    <sheetView tabSelected="1" zoomScalePageLayoutView="0" workbookViewId="0" topLeftCell="A369">
      <selection activeCell="C372" sqref="C372:D372"/>
    </sheetView>
  </sheetViews>
  <sheetFormatPr defaultColWidth="9.00390625" defaultRowHeight="12.75"/>
  <cols>
    <col min="1" max="1" width="4.375" style="0" bestFit="1" customWidth="1"/>
    <col min="2" max="2" width="7.75390625" style="0" bestFit="1" customWidth="1"/>
    <col min="3" max="3" width="5.625" style="0" bestFit="1" customWidth="1"/>
    <col min="4" max="4" width="41.125" style="0" customWidth="1"/>
    <col min="5" max="5" width="20.75390625" style="0" customWidth="1"/>
  </cols>
  <sheetData>
    <row r="1" spans="1:5" ht="15.75">
      <c r="A1" s="102"/>
      <c r="B1" s="1"/>
      <c r="C1" s="2"/>
      <c r="E1" s="3" t="s">
        <v>0</v>
      </c>
    </row>
    <row r="2" spans="1:5" ht="12.75">
      <c r="A2" s="304" t="s">
        <v>91</v>
      </c>
      <c r="B2" s="304"/>
      <c r="C2" s="304"/>
      <c r="D2" s="304"/>
      <c r="E2" s="304"/>
    </row>
    <row r="3" spans="1:5" ht="12.75">
      <c r="A3" s="304" t="s">
        <v>305</v>
      </c>
      <c r="B3" s="304"/>
      <c r="C3" s="304"/>
      <c r="D3" s="304"/>
      <c r="E3" s="304"/>
    </row>
    <row r="4" spans="1:5" ht="12.75">
      <c r="A4" s="305" t="s">
        <v>2</v>
      </c>
      <c r="B4" s="305"/>
      <c r="C4" s="305"/>
      <c r="D4" s="305"/>
      <c r="E4" s="305"/>
    </row>
    <row r="5" spans="1:5" ht="12.75">
      <c r="A5" s="305" t="s">
        <v>307</v>
      </c>
      <c r="B5" s="305"/>
      <c r="C5" s="305"/>
      <c r="D5" s="305"/>
      <c r="E5" s="305"/>
    </row>
    <row r="6" spans="1:5" ht="12.75">
      <c r="A6" s="305" t="s">
        <v>3</v>
      </c>
      <c r="B6" s="305"/>
      <c r="C6" s="305"/>
      <c r="D6" s="305"/>
      <c r="E6" s="305"/>
    </row>
    <row r="7" spans="1:5" ht="12.75">
      <c r="A7" s="305" t="s">
        <v>240</v>
      </c>
      <c r="B7" s="305"/>
      <c r="C7" s="305"/>
      <c r="D7" s="305"/>
      <c r="E7" s="305"/>
    </row>
    <row r="8" spans="1:5" ht="18">
      <c r="A8" s="103"/>
      <c r="B8" s="104"/>
      <c r="C8" s="105"/>
      <c r="D8" s="105"/>
      <c r="E8" s="106"/>
    </row>
    <row r="9" spans="1:5" ht="15.75">
      <c r="A9" s="360" t="s">
        <v>238</v>
      </c>
      <c r="B9" s="360"/>
      <c r="C9" s="360"/>
      <c r="D9" s="360"/>
      <c r="E9" s="360"/>
    </row>
    <row r="10" spans="1:5" ht="15.75">
      <c r="A10" s="360" t="s">
        <v>241</v>
      </c>
      <c r="B10" s="360"/>
      <c r="C10" s="360"/>
      <c r="D10" s="360"/>
      <c r="E10" s="360"/>
    </row>
    <row r="11" spans="1:5" ht="18">
      <c r="A11" s="103"/>
      <c r="B11" s="104"/>
      <c r="C11" s="105"/>
      <c r="D11" s="105"/>
      <c r="E11" s="106"/>
    </row>
    <row r="12" spans="1:5" ht="16.5" thickBot="1">
      <c r="A12" s="107" t="s">
        <v>4</v>
      </c>
      <c r="B12" s="107" t="s">
        <v>5</v>
      </c>
      <c r="C12" s="107"/>
      <c r="D12" s="107" t="s">
        <v>92</v>
      </c>
      <c r="E12" s="108" t="s">
        <v>250</v>
      </c>
    </row>
    <row r="13" spans="1:5" ht="17.25" thickBot="1" thickTop="1">
      <c r="A13" s="276" t="s">
        <v>7</v>
      </c>
      <c r="B13" s="339" t="s">
        <v>8</v>
      </c>
      <c r="C13" s="340"/>
      <c r="D13" s="340"/>
      <c r="E13" s="277">
        <f>E14+E17+E19+E21+E23+E26</f>
        <v>1086600</v>
      </c>
    </row>
    <row r="14" spans="1:5" ht="16.5" thickTop="1">
      <c r="A14" s="70"/>
      <c r="B14" s="109" t="s">
        <v>93</v>
      </c>
      <c r="C14" s="355" t="s">
        <v>94</v>
      </c>
      <c r="D14" s="299"/>
      <c r="E14" s="110">
        <f>E15+E16</f>
        <v>30000</v>
      </c>
    </row>
    <row r="15" spans="1:5" ht="15.75">
      <c r="A15" s="90"/>
      <c r="B15" s="208"/>
      <c r="C15" s="210">
        <v>4210</v>
      </c>
      <c r="D15" s="212" t="s">
        <v>117</v>
      </c>
      <c r="E15" s="211">
        <v>10000</v>
      </c>
    </row>
    <row r="16" spans="1:5" ht="15.75">
      <c r="A16" s="90"/>
      <c r="B16" s="209"/>
      <c r="C16" s="111">
        <v>4300</v>
      </c>
      <c r="D16" s="112" t="s">
        <v>95</v>
      </c>
      <c r="E16" s="13">
        <v>20000</v>
      </c>
    </row>
    <row r="17" spans="1:5" ht="15.75">
      <c r="A17" s="113"/>
      <c r="B17" s="114" t="s">
        <v>9</v>
      </c>
      <c r="C17" s="323" t="s">
        <v>10</v>
      </c>
      <c r="D17" s="324"/>
      <c r="E17" s="12">
        <f>E18</f>
        <v>81000</v>
      </c>
    </row>
    <row r="18" spans="1:5" ht="31.5">
      <c r="A18" s="113"/>
      <c r="B18" s="113"/>
      <c r="C18" s="111">
        <v>6050</v>
      </c>
      <c r="D18" s="112" t="s">
        <v>192</v>
      </c>
      <c r="E18" s="13">
        <v>81000</v>
      </c>
    </row>
    <row r="19" spans="1:5" ht="15.75">
      <c r="A19" s="113"/>
      <c r="B19" s="114" t="s">
        <v>96</v>
      </c>
      <c r="C19" s="323" t="s">
        <v>97</v>
      </c>
      <c r="D19" s="324"/>
      <c r="E19" s="12">
        <f>E20</f>
        <v>40000</v>
      </c>
    </row>
    <row r="20" spans="1:5" ht="31.5">
      <c r="A20" s="113"/>
      <c r="B20" s="113"/>
      <c r="C20" s="116">
        <v>4300</v>
      </c>
      <c r="D20" s="117" t="s">
        <v>213</v>
      </c>
      <c r="E20" s="11">
        <v>40000</v>
      </c>
    </row>
    <row r="21" spans="1:5" ht="15.75">
      <c r="A21" s="113"/>
      <c r="B21" s="114" t="s">
        <v>98</v>
      </c>
      <c r="C21" s="323" t="s">
        <v>99</v>
      </c>
      <c r="D21" s="324"/>
      <c r="E21" s="12">
        <f>E22</f>
        <v>31600</v>
      </c>
    </row>
    <row r="22" spans="1:5" ht="47.25">
      <c r="A22" s="113"/>
      <c r="B22" s="118"/>
      <c r="C22" s="119">
        <v>2850</v>
      </c>
      <c r="D22" s="112" t="s">
        <v>100</v>
      </c>
      <c r="E22" s="120">
        <v>31600</v>
      </c>
    </row>
    <row r="23" spans="1:5" ht="31.5" customHeight="1">
      <c r="A23" s="113"/>
      <c r="B23" s="215" t="s">
        <v>214</v>
      </c>
      <c r="C23" s="319" t="s">
        <v>215</v>
      </c>
      <c r="D23" s="320"/>
      <c r="E23" s="55">
        <f>E24+E25</f>
        <v>900000</v>
      </c>
    </row>
    <row r="24" spans="1:5" ht="141.75">
      <c r="A24" s="113"/>
      <c r="B24" s="255"/>
      <c r="C24" s="210">
        <v>6058</v>
      </c>
      <c r="D24" s="8" t="s">
        <v>300</v>
      </c>
      <c r="E24" s="214">
        <v>540000</v>
      </c>
    </row>
    <row r="25" spans="1:5" ht="142.5" thickBot="1">
      <c r="A25" s="113"/>
      <c r="B25" s="216"/>
      <c r="C25" s="244">
        <v>6059</v>
      </c>
      <c r="D25" s="254" t="s">
        <v>303</v>
      </c>
      <c r="E25" s="120">
        <v>360000</v>
      </c>
    </row>
    <row r="26" spans="1:5" ht="32.25" customHeight="1" thickTop="1">
      <c r="A26" s="113"/>
      <c r="B26" s="121" t="s">
        <v>102</v>
      </c>
      <c r="C26" s="323" t="s">
        <v>251</v>
      </c>
      <c r="D26" s="324"/>
      <c r="E26" s="110">
        <f>E27</f>
        <v>4000</v>
      </c>
    </row>
    <row r="27" spans="1:5" ht="16.5" thickBot="1">
      <c r="A27" s="217"/>
      <c r="B27" s="122"/>
      <c r="C27" s="123">
        <v>4300</v>
      </c>
      <c r="D27" s="124" t="s">
        <v>95</v>
      </c>
      <c r="E27" s="41">
        <v>4000</v>
      </c>
    </row>
    <row r="28" spans="1:5" ht="33.75" customHeight="1" thickBot="1" thickTop="1">
      <c r="A28" s="278">
        <v>400</v>
      </c>
      <c r="B28" s="331" t="s">
        <v>216</v>
      </c>
      <c r="C28" s="328"/>
      <c r="D28" s="325"/>
      <c r="E28" s="279">
        <f>E29</f>
        <v>30000</v>
      </c>
    </row>
    <row r="29" spans="1:5" ht="16.5" thickTop="1">
      <c r="A29" s="87"/>
      <c r="B29" s="218">
        <v>40095</v>
      </c>
      <c r="C29" s="313" t="s">
        <v>217</v>
      </c>
      <c r="D29" s="314"/>
      <c r="E29" s="219">
        <f>E30</f>
        <v>30000</v>
      </c>
    </row>
    <row r="30" spans="1:5" ht="48" thickBot="1">
      <c r="A30" s="87"/>
      <c r="B30" s="206"/>
      <c r="C30" s="206">
        <v>6050</v>
      </c>
      <c r="D30" s="206" t="s">
        <v>230</v>
      </c>
      <c r="E30" s="220">
        <v>30000</v>
      </c>
    </row>
    <row r="31" spans="1:5" ht="17.25" thickBot="1" thickTop="1">
      <c r="A31" s="259">
        <v>600</v>
      </c>
      <c r="B31" s="339" t="s">
        <v>17</v>
      </c>
      <c r="C31" s="340"/>
      <c r="D31" s="341"/>
      <c r="E31" s="277">
        <f>E32</f>
        <v>2804585</v>
      </c>
    </row>
    <row r="32" spans="1:5" ht="16.5" thickTop="1">
      <c r="A32" s="359"/>
      <c r="B32" s="125">
        <v>60016</v>
      </c>
      <c r="C32" s="298" t="s">
        <v>105</v>
      </c>
      <c r="D32" s="299"/>
      <c r="E32" s="110">
        <f>E33+E34+E35+E36+E37+E38+E39+E40+E41</f>
        <v>2804585</v>
      </c>
    </row>
    <row r="33" spans="1:5" ht="15.75">
      <c r="A33" s="347"/>
      <c r="B33" s="297"/>
      <c r="C33" s="126">
        <v>4210</v>
      </c>
      <c r="D33" s="124" t="s">
        <v>117</v>
      </c>
      <c r="E33" s="39">
        <v>50000</v>
      </c>
    </row>
    <row r="34" spans="1:5" ht="15.75">
      <c r="A34" s="347"/>
      <c r="B34" s="297"/>
      <c r="C34" s="126">
        <v>4270</v>
      </c>
      <c r="D34" s="127" t="s">
        <v>106</v>
      </c>
      <c r="E34" s="41">
        <v>50000</v>
      </c>
    </row>
    <row r="35" spans="1:5" ht="31.5">
      <c r="A35" s="90"/>
      <c r="B35" s="70"/>
      <c r="C35" s="119">
        <v>4300</v>
      </c>
      <c r="D35" s="115" t="s">
        <v>253</v>
      </c>
      <c r="E35" s="39">
        <v>98746</v>
      </c>
    </row>
    <row r="36" spans="1:5" ht="15.75">
      <c r="A36" s="90"/>
      <c r="B36" s="70"/>
      <c r="C36" s="123">
        <v>4430</v>
      </c>
      <c r="D36" s="10" t="s">
        <v>140</v>
      </c>
      <c r="E36" s="41">
        <v>600</v>
      </c>
    </row>
    <row r="37" spans="1:5" ht="47.25">
      <c r="A37" s="90"/>
      <c r="B37" s="70"/>
      <c r="C37" s="123">
        <v>4520</v>
      </c>
      <c r="D37" s="10" t="s">
        <v>191</v>
      </c>
      <c r="E37" s="41">
        <v>3000</v>
      </c>
    </row>
    <row r="38" spans="1:5" ht="31.5">
      <c r="A38" s="90"/>
      <c r="B38" s="70"/>
      <c r="C38" s="221">
        <v>6050</v>
      </c>
      <c r="D38" s="22" t="s">
        <v>192</v>
      </c>
      <c r="E38" s="41">
        <v>1189000</v>
      </c>
    </row>
    <row r="39" spans="1:5" ht="110.25">
      <c r="A39" s="90"/>
      <c r="B39" s="70"/>
      <c r="C39" s="123">
        <v>6058</v>
      </c>
      <c r="D39" s="162" t="s">
        <v>301</v>
      </c>
      <c r="E39" s="39">
        <v>499884</v>
      </c>
    </row>
    <row r="40" spans="1:5" ht="110.25">
      <c r="A40" s="90"/>
      <c r="B40" s="70"/>
      <c r="C40" s="123">
        <v>6059</v>
      </c>
      <c r="D40" s="8" t="s">
        <v>296</v>
      </c>
      <c r="E40" s="41">
        <v>883355</v>
      </c>
    </row>
    <row r="41" spans="1:5" ht="32.25" thickBot="1">
      <c r="A41" s="90"/>
      <c r="B41" s="70"/>
      <c r="C41" s="123">
        <v>6060</v>
      </c>
      <c r="D41" s="248" t="s">
        <v>252</v>
      </c>
      <c r="E41" s="41">
        <v>30000</v>
      </c>
    </row>
    <row r="42" spans="1:5" ht="17.25" thickBot="1" thickTop="1">
      <c r="A42" s="259">
        <v>630</v>
      </c>
      <c r="B42" s="339" t="s">
        <v>109</v>
      </c>
      <c r="C42" s="340"/>
      <c r="D42" s="341"/>
      <c r="E42" s="265">
        <f>E43</f>
        <v>30000</v>
      </c>
    </row>
    <row r="43" spans="1:5" ht="16.5" thickTop="1">
      <c r="A43" s="282"/>
      <c r="B43" s="125">
        <v>63003</v>
      </c>
      <c r="C43" s="343" t="s">
        <v>110</v>
      </c>
      <c r="D43" s="287"/>
      <c r="E43" s="110">
        <f>E44</f>
        <v>30000</v>
      </c>
    </row>
    <row r="44" spans="1:5" ht="79.5" thickBot="1">
      <c r="A44" s="282"/>
      <c r="B44" s="70"/>
      <c r="C44" s="123">
        <v>6050</v>
      </c>
      <c r="D44" s="133" t="s">
        <v>218</v>
      </c>
      <c r="E44" s="11">
        <v>30000</v>
      </c>
    </row>
    <row r="45" spans="1:5" ht="17.25" thickBot="1" thickTop="1">
      <c r="A45" s="259">
        <v>700</v>
      </c>
      <c r="B45" s="316" t="s">
        <v>18</v>
      </c>
      <c r="C45" s="316"/>
      <c r="D45" s="316"/>
      <c r="E45" s="265">
        <f>E46</f>
        <v>271000</v>
      </c>
    </row>
    <row r="46" spans="1:5" ht="87" customHeight="1" thickTop="1">
      <c r="A46" s="359"/>
      <c r="B46" s="77">
        <v>70005</v>
      </c>
      <c r="C46" s="355" t="s">
        <v>254</v>
      </c>
      <c r="D46" s="299"/>
      <c r="E46" s="15">
        <f>E47+E48+E49+E50+E51+E52</f>
        <v>271000</v>
      </c>
    </row>
    <row r="47" spans="1:5" ht="15.75">
      <c r="A47" s="347"/>
      <c r="B47" s="297"/>
      <c r="C47" s="145">
        <v>4210</v>
      </c>
      <c r="D47" s="112" t="s">
        <v>255</v>
      </c>
      <c r="E47" s="120">
        <v>100000</v>
      </c>
    </row>
    <row r="48" spans="1:5" ht="15.75">
      <c r="A48" s="347"/>
      <c r="B48" s="297"/>
      <c r="C48" s="126">
        <v>4260</v>
      </c>
      <c r="D48" s="112" t="s">
        <v>111</v>
      </c>
      <c r="E48" s="120">
        <v>10000</v>
      </c>
    </row>
    <row r="49" spans="1:5" ht="15.75">
      <c r="A49" s="347"/>
      <c r="B49" s="297"/>
      <c r="C49" s="128">
        <v>4270</v>
      </c>
      <c r="D49" s="115" t="s">
        <v>112</v>
      </c>
      <c r="E49" s="39">
        <v>50000</v>
      </c>
    </row>
    <row r="50" spans="1:5" ht="15.75">
      <c r="A50" s="347"/>
      <c r="B50" s="297"/>
      <c r="C50" s="126">
        <v>4300</v>
      </c>
      <c r="D50" s="112" t="s">
        <v>95</v>
      </c>
      <c r="E50" s="120">
        <v>104000</v>
      </c>
    </row>
    <row r="51" spans="1:5" ht="31.5">
      <c r="A51" s="347"/>
      <c r="B51" s="297"/>
      <c r="C51" s="126">
        <v>4390</v>
      </c>
      <c r="D51" s="112" t="s">
        <v>193</v>
      </c>
      <c r="E51" s="120">
        <v>3000</v>
      </c>
    </row>
    <row r="52" spans="1:5" ht="32.25" thickBot="1">
      <c r="A52" s="347"/>
      <c r="B52" s="297"/>
      <c r="C52" s="126">
        <v>4430</v>
      </c>
      <c r="D52" s="112" t="s">
        <v>113</v>
      </c>
      <c r="E52" s="120">
        <v>4000</v>
      </c>
    </row>
    <row r="53" spans="1:5" ht="17.25" thickBot="1" thickTop="1">
      <c r="A53" s="259">
        <v>710</v>
      </c>
      <c r="B53" s="316" t="s">
        <v>114</v>
      </c>
      <c r="C53" s="316"/>
      <c r="D53" s="316"/>
      <c r="E53" s="265">
        <f>E54+E58</f>
        <v>182000</v>
      </c>
    </row>
    <row r="54" spans="1:5" ht="16.5" thickTop="1">
      <c r="A54" s="347"/>
      <c r="B54" s="125">
        <v>71004</v>
      </c>
      <c r="C54" s="345" t="s">
        <v>115</v>
      </c>
      <c r="D54" s="287"/>
      <c r="E54" s="110">
        <f>E55+E56+E57</f>
        <v>170000</v>
      </c>
    </row>
    <row r="55" spans="1:5" ht="15.75">
      <c r="A55" s="347"/>
      <c r="B55" s="344"/>
      <c r="C55" s="136">
        <v>4170</v>
      </c>
      <c r="D55" s="137" t="s">
        <v>101</v>
      </c>
      <c r="E55" s="135">
        <v>50000</v>
      </c>
    </row>
    <row r="56" spans="1:5" ht="15.75">
      <c r="A56" s="347"/>
      <c r="B56" s="282"/>
      <c r="C56" s="126">
        <v>4300</v>
      </c>
      <c r="D56" s="127" t="s">
        <v>95</v>
      </c>
      <c r="E56" s="120">
        <v>60000</v>
      </c>
    </row>
    <row r="57" spans="1:5" ht="47.25">
      <c r="A57" s="347"/>
      <c r="B57" s="138"/>
      <c r="C57" s="126">
        <v>4390</v>
      </c>
      <c r="D57" s="115" t="s">
        <v>219</v>
      </c>
      <c r="E57" s="120">
        <v>60000</v>
      </c>
    </row>
    <row r="58" spans="1:5" ht="15.75">
      <c r="A58" s="347"/>
      <c r="B58" s="125">
        <v>71035</v>
      </c>
      <c r="C58" s="286" t="s">
        <v>116</v>
      </c>
      <c r="D58" s="324"/>
      <c r="E58" s="110">
        <f>E59+E60</f>
        <v>12000</v>
      </c>
    </row>
    <row r="59" spans="1:5" ht="15.75">
      <c r="A59" s="347"/>
      <c r="B59" s="285"/>
      <c r="C59" s="126">
        <v>4210</v>
      </c>
      <c r="D59" s="139" t="s">
        <v>104</v>
      </c>
      <c r="E59" s="120">
        <v>6000</v>
      </c>
    </row>
    <row r="60" spans="1:5" ht="16.5" thickBot="1">
      <c r="A60" s="347"/>
      <c r="B60" s="297"/>
      <c r="C60" s="128">
        <v>4300</v>
      </c>
      <c r="D60" s="144" t="s">
        <v>95</v>
      </c>
      <c r="E60" s="143">
        <v>6000</v>
      </c>
    </row>
    <row r="61" spans="1:5" ht="17.25" thickBot="1" thickTop="1">
      <c r="A61" s="259">
        <v>750</v>
      </c>
      <c r="B61" s="339" t="s">
        <v>27</v>
      </c>
      <c r="C61" s="340"/>
      <c r="D61" s="340"/>
      <c r="E61" s="277">
        <f>E62+E68+E74+E99+E104</f>
        <v>3067000</v>
      </c>
    </row>
    <row r="62" spans="1:5" ht="16.5" thickTop="1">
      <c r="A62" s="297"/>
      <c r="B62" s="130">
        <v>75011</v>
      </c>
      <c r="C62" s="355" t="s">
        <v>28</v>
      </c>
      <c r="D62" s="299"/>
      <c r="E62" s="110">
        <f>E63+E64+E65+E66+E67</f>
        <v>163000</v>
      </c>
    </row>
    <row r="63" spans="1:5" ht="15.75">
      <c r="A63" s="297"/>
      <c r="B63" s="141"/>
      <c r="C63" s="111">
        <v>4010</v>
      </c>
      <c r="D63" s="127" t="s">
        <v>118</v>
      </c>
      <c r="E63" s="120">
        <v>126000</v>
      </c>
    </row>
    <row r="64" spans="1:5" ht="15.75">
      <c r="A64" s="347"/>
      <c r="B64" s="297"/>
      <c r="C64" s="126">
        <v>4040</v>
      </c>
      <c r="D64" s="127" t="s">
        <v>119</v>
      </c>
      <c r="E64" s="120">
        <v>10200</v>
      </c>
    </row>
    <row r="65" spans="1:5" ht="15.75">
      <c r="A65" s="347"/>
      <c r="B65" s="297"/>
      <c r="C65" s="126">
        <v>4110</v>
      </c>
      <c r="D65" s="127" t="s">
        <v>120</v>
      </c>
      <c r="E65" s="120">
        <v>20400</v>
      </c>
    </row>
    <row r="66" spans="1:5" ht="15.75">
      <c r="A66" s="347"/>
      <c r="B66" s="297"/>
      <c r="C66" s="126">
        <v>4120</v>
      </c>
      <c r="D66" s="127" t="s">
        <v>121</v>
      </c>
      <c r="E66" s="120">
        <v>3400</v>
      </c>
    </row>
    <row r="67" spans="1:5" ht="31.5">
      <c r="A67" s="347"/>
      <c r="B67" s="342"/>
      <c r="C67" s="126">
        <v>4440</v>
      </c>
      <c r="D67" s="127" t="s">
        <v>122</v>
      </c>
      <c r="E67" s="39">
        <v>3000</v>
      </c>
    </row>
    <row r="68" spans="1:5" ht="15.75">
      <c r="A68" s="347"/>
      <c r="B68" s="125">
        <v>75022</v>
      </c>
      <c r="C68" s="286" t="s">
        <v>123</v>
      </c>
      <c r="D68" s="324"/>
      <c r="E68" s="110">
        <f>E69+E70+E71+E72+E73</f>
        <v>170000</v>
      </c>
    </row>
    <row r="69" spans="1:5" ht="15.75">
      <c r="A69" s="347"/>
      <c r="B69" s="285"/>
      <c r="C69" s="126">
        <v>3030</v>
      </c>
      <c r="D69" s="127" t="s">
        <v>124</v>
      </c>
      <c r="E69" s="120">
        <v>150000</v>
      </c>
    </row>
    <row r="70" spans="1:5" ht="31.5">
      <c r="A70" s="347"/>
      <c r="B70" s="297"/>
      <c r="C70" s="126">
        <v>4360</v>
      </c>
      <c r="D70" s="127" t="s">
        <v>194</v>
      </c>
      <c r="E70" s="120">
        <v>2000</v>
      </c>
    </row>
    <row r="71" spans="1:5" ht="15.75">
      <c r="A71" s="347"/>
      <c r="B71" s="297"/>
      <c r="C71" s="126">
        <v>4410</v>
      </c>
      <c r="D71" s="127" t="s">
        <v>125</v>
      </c>
      <c r="E71" s="120">
        <v>1500</v>
      </c>
    </row>
    <row r="72" spans="1:5" ht="47.25">
      <c r="A72" s="347"/>
      <c r="B72" s="297"/>
      <c r="C72" s="128">
        <v>4210</v>
      </c>
      <c r="D72" s="124" t="s">
        <v>236</v>
      </c>
      <c r="E72" s="41">
        <v>11500</v>
      </c>
    </row>
    <row r="73" spans="1:5" ht="15.75">
      <c r="A73" s="347"/>
      <c r="B73" s="342"/>
      <c r="C73" s="119">
        <v>4300</v>
      </c>
      <c r="D73" s="127" t="s">
        <v>107</v>
      </c>
      <c r="E73" s="39">
        <v>5000</v>
      </c>
    </row>
    <row r="74" spans="1:5" ht="15.75">
      <c r="A74" s="347"/>
      <c r="B74" s="125">
        <v>75023</v>
      </c>
      <c r="C74" s="286" t="s">
        <v>126</v>
      </c>
      <c r="D74" s="324"/>
      <c r="E74" s="110">
        <f>E75+E76+E77+E78+E79+E80+E81+E82+E83+E84+E85+E86+E87+E88+E89+E90+E91+E92+E93+E94+E95+E96+E97+E98</f>
        <v>2239000</v>
      </c>
    </row>
    <row r="75" spans="1:5" ht="15.75">
      <c r="A75" s="347"/>
      <c r="B75" s="285"/>
      <c r="C75" s="126">
        <v>4010</v>
      </c>
      <c r="D75" s="124" t="s">
        <v>118</v>
      </c>
      <c r="E75" s="41">
        <v>1254000</v>
      </c>
    </row>
    <row r="76" spans="1:5" ht="15.75">
      <c r="A76" s="347"/>
      <c r="B76" s="297"/>
      <c r="C76" s="119">
        <v>4040</v>
      </c>
      <c r="D76" s="127" t="s">
        <v>119</v>
      </c>
      <c r="E76" s="39">
        <v>98000</v>
      </c>
    </row>
    <row r="77" spans="1:5" ht="31.5">
      <c r="A77" s="347"/>
      <c r="B77" s="297"/>
      <c r="C77" s="119">
        <v>3020</v>
      </c>
      <c r="D77" s="127" t="s">
        <v>127</v>
      </c>
      <c r="E77" s="120">
        <v>4000</v>
      </c>
    </row>
    <row r="78" spans="1:5" ht="15.75">
      <c r="A78" s="347"/>
      <c r="B78" s="297"/>
      <c r="C78" s="119">
        <v>4110</v>
      </c>
      <c r="D78" s="127" t="s">
        <v>120</v>
      </c>
      <c r="E78" s="120">
        <v>227000</v>
      </c>
    </row>
    <row r="79" spans="1:5" ht="15.75">
      <c r="A79" s="347"/>
      <c r="B79" s="297"/>
      <c r="C79" s="119">
        <v>4120</v>
      </c>
      <c r="D79" s="127" t="s">
        <v>121</v>
      </c>
      <c r="E79" s="120">
        <v>37000</v>
      </c>
    </row>
    <row r="80" spans="1:5" ht="15.75">
      <c r="A80" s="347"/>
      <c r="B80" s="297"/>
      <c r="C80" s="128">
        <v>4140</v>
      </c>
      <c r="D80" s="142" t="s">
        <v>128</v>
      </c>
      <c r="E80" s="39">
        <v>24000</v>
      </c>
    </row>
    <row r="81" spans="1:5" ht="15.75">
      <c r="A81" s="347"/>
      <c r="B81" s="297"/>
      <c r="C81" s="128">
        <v>4170</v>
      </c>
      <c r="D81" s="142" t="s">
        <v>101</v>
      </c>
      <c r="E81" s="143">
        <v>10000</v>
      </c>
    </row>
    <row r="82" spans="1:5" ht="47.25">
      <c r="A82" s="347"/>
      <c r="B82" s="297"/>
      <c r="C82" s="128">
        <v>4210</v>
      </c>
      <c r="D82" s="144" t="s">
        <v>129</v>
      </c>
      <c r="E82" s="11">
        <v>133000</v>
      </c>
    </row>
    <row r="83" spans="1:5" ht="15.75">
      <c r="A83" s="347"/>
      <c r="B83" s="297"/>
      <c r="C83" s="126">
        <v>4260</v>
      </c>
      <c r="D83" s="127" t="s">
        <v>111</v>
      </c>
      <c r="E83" s="13">
        <v>20000</v>
      </c>
    </row>
    <row r="84" spans="1:5" ht="15.75">
      <c r="A84" s="347"/>
      <c r="B84" s="297"/>
      <c r="C84" s="126">
        <v>4270</v>
      </c>
      <c r="D84" s="127" t="s">
        <v>106</v>
      </c>
      <c r="E84" s="13">
        <v>50000</v>
      </c>
    </row>
    <row r="85" spans="1:5" ht="15.75">
      <c r="A85" s="347"/>
      <c r="B85" s="297"/>
      <c r="C85" s="126">
        <v>4280</v>
      </c>
      <c r="D85" s="127" t="s">
        <v>130</v>
      </c>
      <c r="E85" s="13">
        <v>1000</v>
      </c>
    </row>
    <row r="86" spans="1:5" ht="15.75">
      <c r="A86" s="347"/>
      <c r="B86" s="297"/>
      <c r="C86" s="126">
        <v>4300</v>
      </c>
      <c r="D86" s="127" t="s">
        <v>107</v>
      </c>
      <c r="E86" s="13">
        <v>100000</v>
      </c>
    </row>
    <row r="87" spans="1:5" ht="15.75">
      <c r="A87" s="347"/>
      <c r="B87" s="297"/>
      <c r="C87" s="126">
        <v>4350</v>
      </c>
      <c r="D87" s="127" t="s">
        <v>131</v>
      </c>
      <c r="E87" s="13">
        <v>10000</v>
      </c>
    </row>
    <row r="88" spans="1:5" ht="31.5">
      <c r="A88" s="347"/>
      <c r="B88" s="297"/>
      <c r="C88" s="126">
        <v>4360</v>
      </c>
      <c r="D88" s="127" t="s">
        <v>194</v>
      </c>
      <c r="E88" s="13">
        <v>20000</v>
      </c>
    </row>
    <row r="89" spans="1:5" ht="31.5">
      <c r="A89" s="347"/>
      <c r="B89" s="297"/>
      <c r="C89" s="126">
        <v>4370</v>
      </c>
      <c r="D89" s="127" t="s">
        <v>195</v>
      </c>
      <c r="E89" s="13">
        <v>20000</v>
      </c>
    </row>
    <row r="90" spans="1:5" ht="15.75">
      <c r="A90" s="347"/>
      <c r="B90" s="297"/>
      <c r="C90" s="126">
        <v>4410</v>
      </c>
      <c r="D90" s="127" t="s">
        <v>125</v>
      </c>
      <c r="E90" s="13">
        <v>43000</v>
      </c>
    </row>
    <row r="91" spans="1:5" ht="31.5">
      <c r="A91" s="347"/>
      <c r="B91" s="297"/>
      <c r="C91" s="128">
        <v>4430</v>
      </c>
      <c r="D91" s="124" t="s">
        <v>298</v>
      </c>
      <c r="E91" s="11">
        <v>14000</v>
      </c>
    </row>
    <row r="92" spans="1:5" ht="31.5">
      <c r="A92" s="347"/>
      <c r="B92" s="297"/>
      <c r="C92" s="128">
        <v>4440</v>
      </c>
      <c r="D92" s="124" t="s">
        <v>122</v>
      </c>
      <c r="E92" s="11">
        <v>32000</v>
      </c>
    </row>
    <row r="93" spans="1:5" ht="15.75">
      <c r="A93" s="347"/>
      <c r="B93" s="70"/>
      <c r="C93" s="128">
        <v>4480</v>
      </c>
      <c r="D93" s="124" t="s">
        <v>39</v>
      </c>
      <c r="E93" s="11">
        <v>9000</v>
      </c>
    </row>
    <row r="94" spans="1:5" ht="31.5">
      <c r="A94" s="347"/>
      <c r="B94" s="70"/>
      <c r="C94" s="128">
        <v>4520</v>
      </c>
      <c r="D94" s="124" t="s">
        <v>256</v>
      </c>
      <c r="E94" s="11">
        <v>1000</v>
      </c>
    </row>
    <row r="95" spans="1:5" ht="31.5">
      <c r="A95" s="347"/>
      <c r="B95" s="70"/>
      <c r="C95" s="128">
        <v>4740</v>
      </c>
      <c r="D95" s="115" t="s">
        <v>196</v>
      </c>
      <c r="E95" s="11">
        <v>7000</v>
      </c>
    </row>
    <row r="96" spans="1:5" ht="31.5">
      <c r="A96" s="347"/>
      <c r="B96" s="70"/>
      <c r="C96" s="128">
        <v>4700</v>
      </c>
      <c r="D96" s="115" t="s">
        <v>198</v>
      </c>
      <c r="E96" s="11">
        <v>10000</v>
      </c>
    </row>
    <row r="97" spans="1:5" ht="31.5">
      <c r="A97" s="347"/>
      <c r="B97" s="70"/>
      <c r="C97" s="128">
        <v>4750</v>
      </c>
      <c r="D97" s="115" t="s">
        <v>197</v>
      </c>
      <c r="E97" s="11">
        <v>15000</v>
      </c>
    </row>
    <row r="98" spans="1:5" ht="31.5">
      <c r="A98" s="347"/>
      <c r="B98" s="70"/>
      <c r="C98" s="119">
        <v>6050</v>
      </c>
      <c r="D98" s="181" t="s">
        <v>192</v>
      </c>
      <c r="E98" s="11">
        <v>100000</v>
      </c>
    </row>
    <row r="99" spans="1:5" ht="15.75">
      <c r="A99" s="347"/>
      <c r="B99" s="42">
        <v>75075</v>
      </c>
      <c r="C99" s="323" t="s">
        <v>257</v>
      </c>
      <c r="D99" s="324"/>
      <c r="E99" s="12">
        <f>E100+E101+E102+E103</f>
        <v>70000</v>
      </c>
    </row>
    <row r="100" spans="1:5" ht="15.75">
      <c r="A100" s="347"/>
      <c r="B100" s="70"/>
      <c r="C100" s="119">
        <v>4170</v>
      </c>
      <c r="D100" s="115" t="s">
        <v>101</v>
      </c>
      <c r="E100" s="13">
        <v>3000</v>
      </c>
    </row>
    <row r="101" spans="1:5" ht="15.75">
      <c r="A101" s="347"/>
      <c r="B101" s="70"/>
      <c r="C101" s="119">
        <v>4210</v>
      </c>
      <c r="D101" s="115" t="s">
        <v>104</v>
      </c>
      <c r="E101" s="13">
        <v>26000</v>
      </c>
    </row>
    <row r="102" spans="1:5" ht="15.75">
      <c r="A102" s="347"/>
      <c r="B102" s="70"/>
      <c r="C102" s="119">
        <v>4300</v>
      </c>
      <c r="D102" s="115" t="s">
        <v>95</v>
      </c>
      <c r="E102" s="13">
        <v>40000</v>
      </c>
    </row>
    <row r="103" spans="1:5" ht="15.75">
      <c r="A103" s="347"/>
      <c r="B103" s="70"/>
      <c r="C103" s="111">
        <v>4430</v>
      </c>
      <c r="D103" s="115" t="s">
        <v>108</v>
      </c>
      <c r="E103" s="13">
        <v>1000</v>
      </c>
    </row>
    <row r="104" spans="1:5" ht="30" customHeight="1">
      <c r="A104" s="347"/>
      <c r="B104" s="147">
        <v>75095</v>
      </c>
      <c r="C104" s="323" t="s">
        <v>258</v>
      </c>
      <c r="D104" s="324"/>
      <c r="E104" s="12">
        <f>E105+E106+E107+E108+E109+E110+E111+E112+E113+E114+E115+E116+E117+E118+E119+E120+E121</f>
        <v>425000</v>
      </c>
    </row>
    <row r="105" spans="1:5" ht="31.5">
      <c r="A105" s="297"/>
      <c r="B105" s="347"/>
      <c r="C105" s="119">
        <v>3020</v>
      </c>
      <c r="D105" s="127" t="s">
        <v>260</v>
      </c>
      <c r="E105" s="13">
        <v>5000</v>
      </c>
    </row>
    <row r="106" spans="1:5" ht="15.75">
      <c r="A106" s="297"/>
      <c r="B106" s="347"/>
      <c r="C106" s="148">
        <v>3030</v>
      </c>
      <c r="D106" s="124" t="s">
        <v>132</v>
      </c>
      <c r="E106" s="11">
        <v>1000</v>
      </c>
    </row>
    <row r="107" spans="1:5" ht="15.75">
      <c r="A107" s="297"/>
      <c r="B107" s="347"/>
      <c r="C107" s="116">
        <v>4010</v>
      </c>
      <c r="D107" s="124" t="s">
        <v>118</v>
      </c>
      <c r="E107" s="11">
        <v>217000</v>
      </c>
    </row>
    <row r="108" spans="1:5" ht="15.75">
      <c r="A108" s="297"/>
      <c r="B108" s="347"/>
      <c r="C108" s="111">
        <v>4040</v>
      </c>
      <c r="D108" s="127" t="s">
        <v>261</v>
      </c>
      <c r="E108" s="13">
        <v>26000</v>
      </c>
    </row>
    <row r="109" spans="1:5" ht="15.75">
      <c r="A109" s="297"/>
      <c r="B109" s="347"/>
      <c r="C109" s="111">
        <v>4110</v>
      </c>
      <c r="D109" s="127" t="s">
        <v>205</v>
      </c>
      <c r="E109" s="13">
        <v>36000</v>
      </c>
    </row>
    <row r="110" spans="1:5" ht="15.75">
      <c r="A110" s="297"/>
      <c r="B110" s="347"/>
      <c r="C110" s="111">
        <v>4120</v>
      </c>
      <c r="D110" s="127" t="s">
        <v>206</v>
      </c>
      <c r="E110" s="13">
        <v>6000</v>
      </c>
    </row>
    <row r="111" spans="1:5" ht="15.75">
      <c r="A111" s="297"/>
      <c r="B111" s="347"/>
      <c r="C111" s="111">
        <v>4140</v>
      </c>
      <c r="D111" s="127" t="s">
        <v>128</v>
      </c>
      <c r="E111" s="13">
        <v>15000</v>
      </c>
    </row>
    <row r="112" spans="1:5" ht="15.75">
      <c r="A112" s="297"/>
      <c r="B112" s="347"/>
      <c r="C112" s="111">
        <v>4170</v>
      </c>
      <c r="D112" s="127" t="s">
        <v>101</v>
      </c>
      <c r="E112" s="13">
        <v>2000</v>
      </c>
    </row>
    <row r="113" spans="1:5" ht="15.75">
      <c r="A113" s="297"/>
      <c r="B113" s="347"/>
      <c r="C113" s="111">
        <v>4410</v>
      </c>
      <c r="D113" s="127" t="s">
        <v>161</v>
      </c>
      <c r="E113" s="13">
        <v>3000</v>
      </c>
    </row>
    <row r="114" spans="1:5" ht="15.75">
      <c r="A114" s="297"/>
      <c r="B114" s="347"/>
      <c r="C114" s="111">
        <v>4430</v>
      </c>
      <c r="D114" s="127" t="s">
        <v>108</v>
      </c>
      <c r="E114" s="13">
        <v>1500</v>
      </c>
    </row>
    <row r="115" spans="1:5" ht="31.5">
      <c r="A115" s="297"/>
      <c r="B115" s="347"/>
      <c r="C115" s="111">
        <v>4440</v>
      </c>
      <c r="D115" s="127" t="s">
        <v>175</v>
      </c>
      <c r="E115" s="13">
        <v>8000</v>
      </c>
    </row>
    <row r="116" spans="1:5" ht="15.75">
      <c r="A116" s="297"/>
      <c r="B116" s="347"/>
      <c r="C116" s="116">
        <v>4210</v>
      </c>
      <c r="D116" s="124" t="s">
        <v>104</v>
      </c>
      <c r="E116" s="11">
        <v>57000</v>
      </c>
    </row>
    <row r="117" spans="1:5" ht="15.75">
      <c r="A117" s="297"/>
      <c r="B117" s="347"/>
      <c r="C117" s="111">
        <v>4260</v>
      </c>
      <c r="D117" s="127" t="s">
        <v>133</v>
      </c>
      <c r="E117" s="13">
        <v>2000</v>
      </c>
    </row>
    <row r="118" spans="1:5" ht="15.75">
      <c r="A118" s="297"/>
      <c r="B118" s="347"/>
      <c r="C118" s="111">
        <v>4270</v>
      </c>
      <c r="D118" s="127" t="s">
        <v>106</v>
      </c>
      <c r="E118" s="13">
        <v>10000</v>
      </c>
    </row>
    <row r="119" spans="1:5" ht="15.75">
      <c r="A119" s="297"/>
      <c r="B119" s="149"/>
      <c r="C119" s="126">
        <v>4280</v>
      </c>
      <c r="D119" s="127" t="s">
        <v>259</v>
      </c>
      <c r="E119" s="13">
        <v>2000</v>
      </c>
    </row>
    <row r="120" spans="1:5" ht="15.75">
      <c r="A120" s="297"/>
      <c r="B120" s="70"/>
      <c r="C120" s="128">
        <v>4300</v>
      </c>
      <c r="D120" s="124" t="s">
        <v>95</v>
      </c>
      <c r="E120" s="11">
        <v>32000</v>
      </c>
    </row>
    <row r="121" spans="1:5" ht="32.25" thickBot="1">
      <c r="A121" s="70"/>
      <c r="B121" s="90"/>
      <c r="C121" s="119">
        <v>4360</v>
      </c>
      <c r="D121" s="115" t="s">
        <v>220</v>
      </c>
      <c r="E121" s="13">
        <v>1500</v>
      </c>
    </row>
    <row r="122" spans="1:5" ht="55.5" customHeight="1" thickBot="1" thickTop="1">
      <c r="A122" s="259">
        <v>751</v>
      </c>
      <c r="B122" s="339" t="s">
        <v>31</v>
      </c>
      <c r="C122" s="340"/>
      <c r="D122" s="340"/>
      <c r="E122" s="277">
        <f>E123</f>
        <v>1549</v>
      </c>
    </row>
    <row r="123" spans="1:5" ht="36.75" customHeight="1" thickTop="1">
      <c r="A123" s="284"/>
      <c r="B123" s="78">
        <v>75101</v>
      </c>
      <c r="C123" s="355" t="s">
        <v>32</v>
      </c>
      <c r="D123" s="299"/>
      <c r="E123" s="15">
        <f>E124+E125</f>
        <v>1549</v>
      </c>
    </row>
    <row r="124" spans="1:5" ht="15.75">
      <c r="A124" s="297"/>
      <c r="B124" s="297"/>
      <c r="C124" s="151" t="s">
        <v>144</v>
      </c>
      <c r="D124" s="127" t="s">
        <v>262</v>
      </c>
      <c r="E124" s="13">
        <v>700</v>
      </c>
    </row>
    <row r="125" spans="1:5" ht="16.5" thickBot="1">
      <c r="A125" s="297"/>
      <c r="B125" s="297"/>
      <c r="C125" s="151" t="s">
        <v>145</v>
      </c>
      <c r="D125" s="127" t="s">
        <v>107</v>
      </c>
      <c r="E125" s="13">
        <v>849</v>
      </c>
    </row>
    <row r="126" spans="1:5" ht="35.25" customHeight="1" thickBot="1" thickTop="1">
      <c r="A126" s="259">
        <v>754</v>
      </c>
      <c r="B126" s="316" t="s">
        <v>134</v>
      </c>
      <c r="C126" s="316"/>
      <c r="D126" s="316"/>
      <c r="E126" s="277">
        <f>E127+E129+E131+E144+E146+E157</f>
        <v>210000</v>
      </c>
    </row>
    <row r="127" spans="1:5" ht="16.5" thickTop="1">
      <c r="A127" s="256"/>
      <c r="B127" s="153">
        <v>75405</v>
      </c>
      <c r="C127" s="355" t="s">
        <v>135</v>
      </c>
      <c r="D127" s="299"/>
      <c r="E127" s="231">
        <f>E128</f>
        <v>3000</v>
      </c>
    </row>
    <row r="128" spans="1:5" ht="15.75">
      <c r="A128" s="233"/>
      <c r="B128" s="182"/>
      <c r="C128" s="154">
        <v>3000</v>
      </c>
      <c r="D128" s="154" t="s">
        <v>136</v>
      </c>
      <c r="E128" s="232">
        <v>3000</v>
      </c>
    </row>
    <row r="129" spans="1:5" ht="15.75">
      <c r="A129" s="233"/>
      <c r="B129" s="238">
        <v>75411</v>
      </c>
      <c r="C129" s="319" t="s">
        <v>264</v>
      </c>
      <c r="D129" s="320"/>
      <c r="E129" s="239">
        <f>E130</f>
        <v>50000</v>
      </c>
    </row>
    <row r="130" spans="1:5" ht="47.25">
      <c r="A130" s="233"/>
      <c r="B130" s="234"/>
      <c r="C130" s="235">
        <v>6610</v>
      </c>
      <c r="D130" s="154" t="s">
        <v>265</v>
      </c>
      <c r="E130" s="236">
        <v>50000</v>
      </c>
    </row>
    <row r="131" spans="1:5" ht="15.75">
      <c r="A131" s="297"/>
      <c r="B131" s="130">
        <v>75412</v>
      </c>
      <c r="C131" s="343" t="s">
        <v>137</v>
      </c>
      <c r="D131" s="287"/>
      <c r="E131" s="110">
        <f>E132+E133+E134+E135+E136+E137+E138+E139+E140+E141+E142+E143</f>
        <v>90000</v>
      </c>
    </row>
    <row r="132" spans="1:5" ht="31.5">
      <c r="A132" s="297"/>
      <c r="B132" s="134"/>
      <c r="C132" s="210">
        <v>3020</v>
      </c>
      <c r="D132" s="240" t="s">
        <v>263</v>
      </c>
      <c r="E132" s="211">
        <v>10000</v>
      </c>
    </row>
    <row r="133" spans="1:5" ht="31.5">
      <c r="A133" s="297"/>
      <c r="B133" s="297"/>
      <c r="C133" s="151" t="s">
        <v>138</v>
      </c>
      <c r="D133" s="127" t="s">
        <v>103</v>
      </c>
      <c r="E133" s="13">
        <v>2000</v>
      </c>
    </row>
    <row r="134" spans="1:5" ht="15.75">
      <c r="A134" s="297"/>
      <c r="B134" s="297"/>
      <c r="C134" s="151">
        <v>4110</v>
      </c>
      <c r="D134" s="127" t="s">
        <v>120</v>
      </c>
      <c r="E134" s="13">
        <v>2000</v>
      </c>
    </row>
    <row r="135" spans="1:5" ht="15.75">
      <c r="A135" s="297"/>
      <c r="B135" s="297"/>
      <c r="C135" s="151">
        <v>4120</v>
      </c>
      <c r="D135" s="127" t="s">
        <v>121</v>
      </c>
      <c r="E135" s="13">
        <v>200</v>
      </c>
    </row>
    <row r="136" spans="1:5" ht="15.75">
      <c r="A136" s="297"/>
      <c r="B136" s="297"/>
      <c r="C136" s="151" t="s">
        <v>139</v>
      </c>
      <c r="D136" s="127" t="s">
        <v>101</v>
      </c>
      <c r="E136" s="13">
        <v>18000</v>
      </c>
    </row>
    <row r="137" spans="1:5" ht="15.75">
      <c r="A137" s="297"/>
      <c r="B137" s="297"/>
      <c r="C137" s="151">
        <v>4210</v>
      </c>
      <c r="D137" s="127" t="s">
        <v>104</v>
      </c>
      <c r="E137" s="13">
        <v>19000</v>
      </c>
    </row>
    <row r="138" spans="1:5" ht="15.75">
      <c r="A138" s="297"/>
      <c r="B138" s="297"/>
      <c r="C138" s="151">
        <v>4260</v>
      </c>
      <c r="D138" s="127" t="s">
        <v>111</v>
      </c>
      <c r="E138" s="13">
        <v>6000</v>
      </c>
    </row>
    <row r="139" spans="1:5" ht="15.75">
      <c r="A139" s="297"/>
      <c r="B139" s="297"/>
      <c r="C139" s="151">
        <v>4270</v>
      </c>
      <c r="D139" s="127" t="s">
        <v>112</v>
      </c>
      <c r="E139" s="13">
        <v>8000</v>
      </c>
    </row>
    <row r="140" spans="1:5" ht="15.75">
      <c r="A140" s="297"/>
      <c r="B140" s="297"/>
      <c r="C140" s="151">
        <v>4280</v>
      </c>
      <c r="D140" s="127" t="s">
        <v>130</v>
      </c>
      <c r="E140" s="13">
        <v>1000</v>
      </c>
    </row>
    <row r="141" spans="1:5" ht="15.75">
      <c r="A141" s="297"/>
      <c r="B141" s="297"/>
      <c r="C141" s="151">
        <v>4300</v>
      </c>
      <c r="D141" s="127" t="s">
        <v>107</v>
      </c>
      <c r="E141" s="13">
        <v>8800</v>
      </c>
    </row>
    <row r="142" spans="1:5" ht="31.5">
      <c r="A142" s="297"/>
      <c r="B142" s="297"/>
      <c r="C142" s="151" t="s">
        <v>221</v>
      </c>
      <c r="D142" s="127" t="s">
        <v>220</v>
      </c>
      <c r="E142" s="13">
        <v>2000</v>
      </c>
    </row>
    <row r="143" spans="1:5" ht="15.75">
      <c r="A143" s="297"/>
      <c r="B143" s="342"/>
      <c r="C143" s="151">
        <v>4430</v>
      </c>
      <c r="D143" s="127" t="s">
        <v>140</v>
      </c>
      <c r="E143" s="13">
        <v>13000</v>
      </c>
    </row>
    <row r="144" spans="1:5" ht="15.75">
      <c r="A144" s="297"/>
      <c r="B144" s="84">
        <v>75414</v>
      </c>
      <c r="C144" s="323" t="s">
        <v>141</v>
      </c>
      <c r="D144" s="324"/>
      <c r="E144" s="12">
        <f>E145</f>
        <v>2000</v>
      </c>
    </row>
    <row r="145" spans="1:5" ht="15.75">
      <c r="A145" s="297"/>
      <c r="B145" s="141"/>
      <c r="C145" s="183">
        <v>4210</v>
      </c>
      <c r="D145" s="124" t="s">
        <v>104</v>
      </c>
      <c r="E145" s="11">
        <v>2000</v>
      </c>
    </row>
    <row r="146" spans="1:5" ht="15.75">
      <c r="A146" s="70"/>
      <c r="B146" s="230">
        <v>75416</v>
      </c>
      <c r="C146" s="357" t="s">
        <v>266</v>
      </c>
      <c r="D146" s="358"/>
      <c r="E146" s="241">
        <f>E147+E148+E149+E150+E151+E152+E153+E154+E155+E156</f>
        <v>62000</v>
      </c>
    </row>
    <row r="147" spans="1:5" ht="15.75">
      <c r="A147" s="70"/>
      <c r="B147" s="285"/>
      <c r="C147" s="183" t="s">
        <v>267</v>
      </c>
      <c r="D147" s="124" t="s">
        <v>118</v>
      </c>
      <c r="E147" s="11">
        <v>42200</v>
      </c>
    </row>
    <row r="148" spans="1:5" ht="15.75">
      <c r="A148" s="70"/>
      <c r="B148" s="297"/>
      <c r="C148" s="183" t="s">
        <v>268</v>
      </c>
      <c r="D148" s="127" t="s">
        <v>261</v>
      </c>
      <c r="E148" s="11">
        <v>2500</v>
      </c>
    </row>
    <row r="149" spans="1:5" ht="15.75">
      <c r="A149" s="70"/>
      <c r="B149" s="297"/>
      <c r="C149" s="183" t="s">
        <v>269</v>
      </c>
      <c r="D149" s="127" t="s">
        <v>120</v>
      </c>
      <c r="E149" s="11">
        <v>6800</v>
      </c>
    </row>
    <row r="150" spans="1:5" ht="15.75">
      <c r="A150" s="70"/>
      <c r="B150" s="297"/>
      <c r="C150" s="183" t="s">
        <v>270</v>
      </c>
      <c r="D150" s="127" t="s">
        <v>121</v>
      </c>
      <c r="E150" s="11">
        <v>1150</v>
      </c>
    </row>
    <row r="151" spans="1:5" ht="15.75">
      <c r="A151" s="70"/>
      <c r="B151" s="297"/>
      <c r="C151" s="183" t="s">
        <v>271</v>
      </c>
      <c r="D151" s="127" t="s">
        <v>128</v>
      </c>
      <c r="E151" s="11">
        <v>1000</v>
      </c>
    </row>
    <row r="152" spans="1:5" ht="15.75">
      <c r="A152" s="70"/>
      <c r="B152" s="297"/>
      <c r="C152" s="183" t="s">
        <v>144</v>
      </c>
      <c r="D152" s="127" t="s">
        <v>104</v>
      </c>
      <c r="E152" s="11">
        <v>4000</v>
      </c>
    </row>
    <row r="153" spans="1:5" ht="31.5">
      <c r="A153" s="70"/>
      <c r="B153" s="297"/>
      <c r="C153" s="183" t="s">
        <v>221</v>
      </c>
      <c r="D153" s="127" t="s">
        <v>220</v>
      </c>
      <c r="E153" s="11">
        <v>1200</v>
      </c>
    </row>
    <row r="154" spans="1:5" ht="15.75">
      <c r="A154" s="70"/>
      <c r="B154" s="297"/>
      <c r="C154" s="183" t="s">
        <v>272</v>
      </c>
      <c r="D154" s="127" t="s">
        <v>161</v>
      </c>
      <c r="E154" s="11">
        <v>150</v>
      </c>
    </row>
    <row r="155" spans="1:5" ht="15.75">
      <c r="A155" s="70"/>
      <c r="B155" s="297"/>
      <c r="C155" s="183" t="s">
        <v>146</v>
      </c>
      <c r="D155" s="127" t="s">
        <v>140</v>
      </c>
      <c r="E155" s="11">
        <v>2000</v>
      </c>
    </row>
    <row r="156" spans="1:5" ht="31.5">
      <c r="A156" s="70"/>
      <c r="B156" s="140"/>
      <c r="C156" s="60" t="s">
        <v>273</v>
      </c>
      <c r="D156" s="127" t="s">
        <v>175</v>
      </c>
      <c r="E156" s="11">
        <v>1000</v>
      </c>
    </row>
    <row r="157" spans="1:5" ht="15.75">
      <c r="A157" s="70"/>
      <c r="B157" s="125">
        <v>75495</v>
      </c>
      <c r="C157" s="334" t="s">
        <v>77</v>
      </c>
      <c r="D157" s="335"/>
      <c r="E157" s="12">
        <f>E158</f>
        <v>3000</v>
      </c>
    </row>
    <row r="158" spans="1:5" ht="16.5" thickBot="1">
      <c r="A158" s="70"/>
      <c r="B158" s="90"/>
      <c r="C158" s="44" t="s">
        <v>144</v>
      </c>
      <c r="D158" s="16" t="s">
        <v>117</v>
      </c>
      <c r="E158" s="17">
        <v>3000</v>
      </c>
    </row>
    <row r="159" spans="1:5" ht="50.25" customHeight="1" thickBot="1" thickTop="1">
      <c r="A159" s="259">
        <v>756</v>
      </c>
      <c r="B159" s="339" t="s">
        <v>34</v>
      </c>
      <c r="C159" s="340"/>
      <c r="D159" s="341"/>
      <c r="E159" s="280">
        <f>E160</f>
        <v>140000</v>
      </c>
    </row>
    <row r="160" spans="1:5" ht="16.5" thickTop="1">
      <c r="A160" s="150"/>
      <c r="B160" s="77">
        <v>75647</v>
      </c>
      <c r="C160" s="355" t="s">
        <v>142</v>
      </c>
      <c r="D160" s="299"/>
      <c r="E160" s="110">
        <f>E161+E162+E163+E164+E165</f>
        <v>140000</v>
      </c>
    </row>
    <row r="161" spans="1:5" ht="15.75">
      <c r="A161" s="70"/>
      <c r="B161" s="149"/>
      <c r="C161" s="60" t="s">
        <v>143</v>
      </c>
      <c r="D161" s="115" t="s">
        <v>132</v>
      </c>
      <c r="E161" s="13">
        <v>81600</v>
      </c>
    </row>
    <row r="162" spans="1:5" ht="15.75">
      <c r="A162" s="70"/>
      <c r="B162" s="149"/>
      <c r="C162" s="60" t="s">
        <v>274</v>
      </c>
      <c r="D162" s="115" t="s">
        <v>275</v>
      </c>
      <c r="E162" s="13">
        <v>26000</v>
      </c>
    </row>
    <row r="163" spans="1:5" ht="15.75">
      <c r="A163" s="70"/>
      <c r="B163" s="70"/>
      <c r="C163" s="60" t="s">
        <v>144</v>
      </c>
      <c r="D163" s="115" t="s">
        <v>117</v>
      </c>
      <c r="E163" s="13">
        <v>4400</v>
      </c>
    </row>
    <row r="164" spans="1:5" ht="15.75">
      <c r="A164" s="70"/>
      <c r="B164" s="70"/>
      <c r="C164" s="60" t="s">
        <v>145</v>
      </c>
      <c r="D164" s="115" t="s">
        <v>95</v>
      </c>
      <c r="E164" s="13">
        <v>10000</v>
      </c>
    </row>
    <row r="165" spans="1:5" ht="16.5" thickBot="1">
      <c r="A165" s="155"/>
      <c r="B165" s="155"/>
      <c r="C165" s="44" t="s">
        <v>146</v>
      </c>
      <c r="D165" s="16" t="s">
        <v>222</v>
      </c>
      <c r="E165" s="17">
        <v>18000</v>
      </c>
    </row>
    <row r="166" spans="1:5" ht="17.25" thickBot="1" thickTop="1">
      <c r="A166" s="260">
        <v>757</v>
      </c>
      <c r="B166" s="339" t="s">
        <v>147</v>
      </c>
      <c r="C166" s="340"/>
      <c r="D166" s="340"/>
      <c r="E166" s="277">
        <f>E167</f>
        <v>645000</v>
      </c>
    </row>
    <row r="167" spans="1:5" ht="16.5" thickTop="1">
      <c r="A167" s="284"/>
      <c r="B167" s="78">
        <v>75702</v>
      </c>
      <c r="C167" s="355" t="s">
        <v>148</v>
      </c>
      <c r="D167" s="299"/>
      <c r="E167" s="15">
        <f>E168+E169</f>
        <v>645000</v>
      </c>
    </row>
    <row r="168" spans="1:5" ht="15.75">
      <c r="A168" s="297"/>
      <c r="B168" s="344"/>
      <c r="C168" s="210">
        <v>8020</v>
      </c>
      <c r="D168" s="243" t="s">
        <v>276</v>
      </c>
      <c r="E168" s="242">
        <v>245000</v>
      </c>
    </row>
    <row r="169" spans="1:5" ht="48" thickBot="1">
      <c r="A169" s="356"/>
      <c r="B169" s="283"/>
      <c r="C169" s="156">
        <v>8070</v>
      </c>
      <c r="D169" s="157" t="s">
        <v>149</v>
      </c>
      <c r="E169" s="17">
        <v>400000</v>
      </c>
    </row>
    <row r="170" spans="1:5" ht="17.25" thickBot="1" thickTop="1">
      <c r="A170" s="281">
        <v>758</v>
      </c>
      <c r="B170" s="339" t="s">
        <v>70</v>
      </c>
      <c r="C170" s="340"/>
      <c r="D170" s="340"/>
      <c r="E170" s="265">
        <f>E171</f>
        <v>300000</v>
      </c>
    </row>
    <row r="171" spans="1:5" ht="16.5" thickTop="1">
      <c r="A171" s="353"/>
      <c r="B171" s="78">
        <v>75818</v>
      </c>
      <c r="C171" s="355" t="s">
        <v>150</v>
      </c>
      <c r="D171" s="299"/>
      <c r="E171" s="15">
        <f>E172</f>
        <v>300000</v>
      </c>
    </row>
    <row r="172" spans="1:5" ht="16.5" thickBot="1">
      <c r="A172" s="354"/>
      <c r="B172" s="132"/>
      <c r="C172" s="152">
        <v>4810</v>
      </c>
      <c r="D172" s="124" t="s">
        <v>297</v>
      </c>
      <c r="E172" s="11">
        <v>300000</v>
      </c>
    </row>
    <row r="173" spans="1:5" ht="17.25" thickBot="1" thickTop="1">
      <c r="A173" s="259">
        <v>801</v>
      </c>
      <c r="B173" s="339" t="s">
        <v>151</v>
      </c>
      <c r="C173" s="340"/>
      <c r="D173" s="340"/>
      <c r="E173" s="277">
        <f>E174+E199+E206+E209+E230+E248+E265+E267+E276</f>
        <v>9862800</v>
      </c>
    </row>
    <row r="174" spans="1:5" ht="16.5" thickTop="1">
      <c r="A174" s="297"/>
      <c r="B174" s="131">
        <v>80101</v>
      </c>
      <c r="C174" s="298" t="s">
        <v>152</v>
      </c>
      <c r="D174" s="299"/>
      <c r="E174" s="110">
        <f>E175+E176+E177+E178+E179+E180+E181+E182+E183+E184+E185+E186+E187+E188+E189+E190+E191+E192+E193+E194+E195+E196+E197+E198</f>
        <v>4996000</v>
      </c>
    </row>
    <row r="175" spans="1:5" ht="78.75">
      <c r="A175" s="352"/>
      <c r="B175" s="285"/>
      <c r="C175" s="126">
        <v>2590</v>
      </c>
      <c r="D175" s="127" t="s">
        <v>239</v>
      </c>
      <c r="E175" s="13">
        <v>142000</v>
      </c>
    </row>
    <row r="176" spans="1:5" ht="31.5">
      <c r="A176" s="352"/>
      <c r="B176" s="297"/>
      <c r="C176" s="126">
        <v>3020</v>
      </c>
      <c r="D176" s="127" t="s">
        <v>127</v>
      </c>
      <c r="E176" s="13">
        <v>208000</v>
      </c>
    </row>
    <row r="177" spans="1:5" ht="31.5">
      <c r="A177" s="352"/>
      <c r="B177" s="297"/>
      <c r="C177" s="126">
        <v>4010</v>
      </c>
      <c r="D177" s="127" t="s">
        <v>153</v>
      </c>
      <c r="E177" s="13">
        <v>2830000</v>
      </c>
    </row>
    <row r="178" spans="1:5" ht="15.75">
      <c r="A178" s="352"/>
      <c r="B178" s="297"/>
      <c r="C178" s="126">
        <v>4040</v>
      </c>
      <c r="D178" s="127" t="s">
        <v>154</v>
      </c>
      <c r="E178" s="13">
        <v>220000</v>
      </c>
    </row>
    <row r="179" spans="1:5" ht="15.75">
      <c r="A179" s="352"/>
      <c r="B179" s="297"/>
      <c r="C179" s="126">
        <v>4110</v>
      </c>
      <c r="D179" s="127" t="s">
        <v>120</v>
      </c>
      <c r="E179" s="13">
        <v>590000</v>
      </c>
    </row>
    <row r="180" spans="1:5" ht="15.75">
      <c r="A180" s="352"/>
      <c r="B180" s="297"/>
      <c r="C180" s="126">
        <v>4120</v>
      </c>
      <c r="D180" s="127" t="s">
        <v>121</v>
      </c>
      <c r="E180" s="13">
        <v>82000</v>
      </c>
    </row>
    <row r="181" spans="1:5" ht="15.75">
      <c r="A181" s="352"/>
      <c r="B181" s="297"/>
      <c r="C181" s="128">
        <v>4170</v>
      </c>
      <c r="D181" s="124" t="s">
        <v>101</v>
      </c>
      <c r="E181" s="11">
        <v>4000</v>
      </c>
    </row>
    <row r="182" spans="1:5" ht="31.5">
      <c r="A182" s="352"/>
      <c r="B182" s="297"/>
      <c r="C182" s="128">
        <v>4210</v>
      </c>
      <c r="D182" s="124" t="s">
        <v>231</v>
      </c>
      <c r="E182" s="11">
        <v>350000</v>
      </c>
    </row>
    <row r="183" spans="1:5" ht="15.75">
      <c r="A183" s="352"/>
      <c r="B183" s="297"/>
      <c r="C183" s="126">
        <v>4240</v>
      </c>
      <c r="D183" s="127" t="s">
        <v>155</v>
      </c>
      <c r="E183" s="13">
        <v>5000</v>
      </c>
    </row>
    <row r="184" spans="1:5" ht="15.75">
      <c r="A184" s="352"/>
      <c r="B184" s="297"/>
      <c r="C184" s="126">
        <v>4260</v>
      </c>
      <c r="D184" s="127" t="s">
        <v>111</v>
      </c>
      <c r="E184" s="13">
        <v>47000</v>
      </c>
    </row>
    <row r="185" spans="1:5" ht="31.5">
      <c r="A185" s="352"/>
      <c r="B185" s="297"/>
      <c r="C185" s="126">
        <v>4270</v>
      </c>
      <c r="D185" s="127" t="s">
        <v>277</v>
      </c>
      <c r="E185" s="13">
        <v>80000</v>
      </c>
    </row>
    <row r="186" spans="1:5" ht="15.75">
      <c r="A186" s="352"/>
      <c r="B186" s="297"/>
      <c r="C186" s="126">
        <v>4280</v>
      </c>
      <c r="D186" s="127" t="s">
        <v>130</v>
      </c>
      <c r="E186" s="13">
        <v>3000</v>
      </c>
    </row>
    <row r="187" spans="1:5" ht="31.5">
      <c r="A187" s="352"/>
      <c r="B187" s="297"/>
      <c r="C187" s="126">
        <v>4300</v>
      </c>
      <c r="D187" s="127" t="s">
        <v>278</v>
      </c>
      <c r="E187" s="13">
        <v>34000</v>
      </c>
    </row>
    <row r="188" spans="1:5" ht="15.75">
      <c r="A188" s="352"/>
      <c r="B188" s="297"/>
      <c r="C188" s="126">
        <v>4350</v>
      </c>
      <c r="D188" s="127" t="s">
        <v>131</v>
      </c>
      <c r="E188" s="13">
        <v>4000</v>
      </c>
    </row>
    <row r="189" spans="1:5" ht="31.5">
      <c r="A189" s="352"/>
      <c r="B189" s="297"/>
      <c r="C189" s="126">
        <v>4370</v>
      </c>
      <c r="D189" s="127" t="s">
        <v>195</v>
      </c>
      <c r="E189" s="13">
        <v>13000</v>
      </c>
    </row>
    <row r="190" spans="1:5" ht="15.75">
      <c r="A190" s="352"/>
      <c r="B190" s="297"/>
      <c r="C190" s="126">
        <v>4410</v>
      </c>
      <c r="D190" s="127" t="s">
        <v>156</v>
      </c>
      <c r="E190" s="13">
        <v>1000</v>
      </c>
    </row>
    <row r="191" spans="1:5" ht="15.75">
      <c r="A191" s="352"/>
      <c r="B191" s="297"/>
      <c r="C191" s="126">
        <v>4430</v>
      </c>
      <c r="D191" s="127" t="s">
        <v>140</v>
      </c>
      <c r="E191" s="13">
        <v>9000</v>
      </c>
    </row>
    <row r="192" spans="1:5" ht="31.5">
      <c r="A192" s="352"/>
      <c r="B192" s="297"/>
      <c r="C192" s="126">
        <v>4440</v>
      </c>
      <c r="D192" s="127" t="s">
        <v>122</v>
      </c>
      <c r="E192" s="13">
        <v>180000</v>
      </c>
    </row>
    <row r="193" spans="1:5" ht="31.5">
      <c r="A193" s="352"/>
      <c r="B193" s="149"/>
      <c r="C193" s="126">
        <v>4520</v>
      </c>
      <c r="D193" s="127" t="s">
        <v>279</v>
      </c>
      <c r="E193" s="13">
        <v>100</v>
      </c>
    </row>
    <row r="194" spans="1:5" ht="31.5">
      <c r="A194" s="352"/>
      <c r="B194" s="149"/>
      <c r="C194" s="126">
        <v>4700</v>
      </c>
      <c r="D194" s="127" t="s">
        <v>198</v>
      </c>
      <c r="E194" s="13">
        <v>1500</v>
      </c>
    </row>
    <row r="195" spans="1:5" ht="31.5">
      <c r="A195" s="352"/>
      <c r="B195" s="149"/>
      <c r="C195" s="126">
        <v>4740</v>
      </c>
      <c r="D195" s="115" t="s">
        <v>196</v>
      </c>
      <c r="E195" s="13">
        <v>6400</v>
      </c>
    </row>
    <row r="196" spans="1:5" ht="31.5">
      <c r="A196" s="352"/>
      <c r="B196" s="149"/>
      <c r="C196" s="126">
        <v>4750</v>
      </c>
      <c r="D196" s="115" t="s">
        <v>197</v>
      </c>
      <c r="E196" s="13">
        <v>6000</v>
      </c>
    </row>
    <row r="197" spans="1:5" ht="31.5">
      <c r="A197" s="352"/>
      <c r="B197" s="149"/>
      <c r="C197" s="126">
        <v>6050</v>
      </c>
      <c r="D197" s="115" t="s">
        <v>280</v>
      </c>
      <c r="E197" s="13">
        <v>120000</v>
      </c>
    </row>
    <row r="198" spans="1:5" ht="31.5">
      <c r="A198" s="352"/>
      <c r="B198" s="149"/>
      <c r="C198" s="126">
        <v>6060</v>
      </c>
      <c r="D198" s="115" t="s">
        <v>281</v>
      </c>
      <c r="E198" s="13">
        <v>60000</v>
      </c>
    </row>
    <row r="199" spans="1:5" ht="15.75">
      <c r="A199" s="352"/>
      <c r="B199" s="85">
        <v>80103</v>
      </c>
      <c r="C199" s="286" t="s">
        <v>157</v>
      </c>
      <c r="D199" s="324"/>
      <c r="E199" s="12">
        <f>E200+E201+E202+E203+E204+E205</f>
        <v>432000</v>
      </c>
    </row>
    <row r="200" spans="1:5" ht="31.5">
      <c r="A200" s="352"/>
      <c r="B200" s="134"/>
      <c r="C200" s="187">
        <v>3020</v>
      </c>
      <c r="D200" s="8" t="s">
        <v>127</v>
      </c>
      <c r="E200" s="81">
        <v>24000</v>
      </c>
    </row>
    <row r="201" spans="1:5" ht="15.75">
      <c r="A201" s="352"/>
      <c r="B201" s="129"/>
      <c r="C201" s="187">
        <v>4010</v>
      </c>
      <c r="D201" s="188" t="s">
        <v>204</v>
      </c>
      <c r="E201" s="81">
        <v>289000</v>
      </c>
    </row>
    <row r="202" spans="1:5" ht="15.75">
      <c r="A202" s="352"/>
      <c r="B202" s="129"/>
      <c r="C202" s="187">
        <v>4040</v>
      </c>
      <c r="D202" s="188" t="s">
        <v>119</v>
      </c>
      <c r="E202" s="81">
        <v>28000</v>
      </c>
    </row>
    <row r="203" spans="1:5" ht="15.75">
      <c r="A203" s="352"/>
      <c r="B203" s="297"/>
      <c r="C203" s="126">
        <v>4110</v>
      </c>
      <c r="D203" s="127" t="s">
        <v>205</v>
      </c>
      <c r="E203" s="13">
        <v>61000</v>
      </c>
    </row>
    <row r="204" spans="1:5" ht="15.75">
      <c r="A204" s="352"/>
      <c r="B204" s="297"/>
      <c r="C204" s="126">
        <v>4120</v>
      </c>
      <c r="D204" s="127" t="s">
        <v>206</v>
      </c>
      <c r="E204" s="13">
        <v>9000</v>
      </c>
    </row>
    <row r="205" spans="1:5" ht="31.5">
      <c r="A205" s="352"/>
      <c r="B205" s="149"/>
      <c r="C205" s="128">
        <v>4440</v>
      </c>
      <c r="D205" s="10" t="s">
        <v>122</v>
      </c>
      <c r="E205" s="13">
        <v>21000</v>
      </c>
    </row>
    <row r="206" spans="1:5" ht="15.75">
      <c r="A206" s="352"/>
      <c r="B206" s="42">
        <v>80104</v>
      </c>
      <c r="C206" s="323" t="s">
        <v>207</v>
      </c>
      <c r="D206" s="324"/>
      <c r="E206" s="12">
        <f>E207+E208</f>
        <v>190000</v>
      </c>
    </row>
    <row r="207" spans="1:5" ht="63">
      <c r="A207" s="352"/>
      <c r="B207" s="222"/>
      <c r="C207" s="223">
        <v>2310</v>
      </c>
      <c r="D207" s="212" t="s">
        <v>232</v>
      </c>
      <c r="E207" s="214">
        <v>10000</v>
      </c>
    </row>
    <row r="208" spans="1:5" ht="31.5">
      <c r="A208" s="352"/>
      <c r="B208" s="149"/>
      <c r="C208" s="145">
        <v>2540</v>
      </c>
      <c r="D208" s="115" t="s">
        <v>282</v>
      </c>
      <c r="E208" s="13">
        <v>180000</v>
      </c>
    </row>
    <row r="209" spans="1:5" ht="15.75">
      <c r="A209" s="352"/>
      <c r="B209" s="42">
        <v>80110</v>
      </c>
      <c r="C209" s="286" t="s">
        <v>76</v>
      </c>
      <c r="D209" s="324"/>
      <c r="E209" s="12">
        <f>E210+E211+E212+E213+E214+E215+E216+E217+E218+E219+E220+E221+E222+E223+E224+E225+E226+E227+E228+E229</f>
        <v>2963000</v>
      </c>
    </row>
    <row r="210" spans="1:5" ht="31.5">
      <c r="A210" s="352"/>
      <c r="B210" s="285"/>
      <c r="C210" s="126">
        <v>3020</v>
      </c>
      <c r="D210" s="127" t="s">
        <v>127</v>
      </c>
      <c r="E210" s="13">
        <v>125000</v>
      </c>
    </row>
    <row r="211" spans="1:5" ht="31.5">
      <c r="A211" s="352"/>
      <c r="B211" s="297"/>
      <c r="C211" s="126">
        <v>4010</v>
      </c>
      <c r="D211" s="127" t="s">
        <v>153</v>
      </c>
      <c r="E211" s="13">
        <v>1800000</v>
      </c>
    </row>
    <row r="212" spans="1:5" ht="15.75">
      <c r="A212" s="352"/>
      <c r="B212" s="297"/>
      <c r="C212" s="126">
        <v>4040</v>
      </c>
      <c r="D212" s="127" t="s">
        <v>154</v>
      </c>
      <c r="E212" s="13">
        <v>127000</v>
      </c>
    </row>
    <row r="213" spans="1:5" ht="15.75">
      <c r="A213" s="352"/>
      <c r="B213" s="297"/>
      <c r="C213" s="126">
        <v>4110</v>
      </c>
      <c r="D213" s="127" t="s">
        <v>120</v>
      </c>
      <c r="E213" s="13">
        <v>370000</v>
      </c>
    </row>
    <row r="214" spans="1:5" ht="15.75">
      <c r="A214" s="352"/>
      <c r="B214" s="297"/>
      <c r="C214" s="126">
        <v>4120</v>
      </c>
      <c r="D214" s="127" t="s">
        <v>121</v>
      </c>
      <c r="E214" s="13">
        <v>50000</v>
      </c>
    </row>
    <row r="215" spans="1:5" ht="15.75">
      <c r="A215" s="352"/>
      <c r="B215" s="297"/>
      <c r="C215" s="128">
        <v>4170</v>
      </c>
      <c r="D215" s="124" t="s">
        <v>101</v>
      </c>
      <c r="E215" s="11">
        <v>16000</v>
      </c>
    </row>
    <row r="216" spans="1:5" ht="31.5">
      <c r="A216" s="352"/>
      <c r="B216" s="297"/>
      <c r="C216" s="128">
        <v>4210</v>
      </c>
      <c r="D216" s="124" t="s">
        <v>233</v>
      </c>
      <c r="E216" s="11">
        <v>212000</v>
      </c>
    </row>
    <row r="217" spans="1:5" ht="15.75">
      <c r="A217" s="352"/>
      <c r="B217" s="297"/>
      <c r="C217" s="126">
        <v>4240</v>
      </c>
      <c r="D217" s="127" t="s">
        <v>155</v>
      </c>
      <c r="E217" s="13">
        <v>2500</v>
      </c>
    </row>
    <row r="218" spans="1:5" ht="15.75">
      <c r="A218" s="352"/>
      <c r="B218" s="297"/>
      <c r="C218" s="126">
        <v>4260</v>
      </c>
      <c r="D218" s="127" t="s">
        <v>111</v>
      </c>
      <c r="E218" s="13">
        <v>29000</v>
      </c>
    </row>
    <row r="219" spans="1:5" ht="31.5">
      <c r="A219" s="352"/>
      <c r="B219" s="297"/>
      <c r="C219" s="126">
        <v>4270</v>
      </c>
      <c r="D219" s="127" t="s">
        <v>299</v>
      </c>
      <c r="E219" s="13">
        <v>88000</v>
      </c>
    </row>
    <row r="220" spans="1:5" ht="15.75">
      <c r="A220" s="352"/>
      <c r="B220" s="297"/>
      <c r="C220" s="126">
        <v>4280</v>
      </c>
      <c r="D220" s="127" t="s">
        <v>130</v>
      </c>
      <c r="E220" s="13">
        <v>2000</v>
      </c>
    </row>
    <row r="221" spans="1:5" ht="15.75">
      <c r="A221" s="352"/>
      <c r="B221" s="297"/>
      <c r="C221" s="126">
        <v>4300</v>
      </c>
      <c r="D221" s="127" t="s">
        <v>107</v>
      </c>
      <c r="E221" s="13">
        <v>16000</v>
      </c>
    </row>
    <row r="222" spans="1:5" ht="15.75">
      <c r="A222" s="352"/>
      <c r="B222" s="297"/>
      <c r="C222" s="126">
        <v>4350</v>
      </c>
      <c r="D222" s="127" t="s">
        <v>131</v>
      </c>
      <c r="E222" s="13">
        <v>3000</v>
      </c>
    </row>
    <row r="223" spans="1:5" ht="31.5">
      <c r="A223" s="352"/>
      <c r="B223" s="297"/>
      <c r="C223" s="126">
        <v>4370</v>
      </c>
      <c r="D223" s="127" t="s">
        <v>199</v>
      </c>
      <c r="E223" s="13">
        <v>5300</v>
      </c>
    </row>
    <row r="224" spans="1:5" ht="15.75">
      <c r="A224" s="352"/>
      <c r="B224" s="297"/>
      <c r="C224" s="126">
        <v>4430</v>
      </c>
      <c r="D224" s="127" t="s">
        <v>140</v>
      </c>
      <c r="E224" s="13">
        <v>4800</v>
      </c>
    </row>
    <row r="225" spans="1:5" ht="15.75">
      <c r="A225" s="352"/>
      <c r="B225" s="297"/>
      <c r="C225" s="126">
        <v>4410</v>
      </c>
      <c r="D225" s="127" t="s">
        <v>125</v>
      </c>
      <c r="E225" s="13">
        <v>1000</v>
      </c>
    </row>
    <row r="226" spans="1:5" ht="31.5">
      <c r="A226" s="352"/>
      <c r="B226" s="297"/>
      <c r="C226" s="126">
        <v>4440</v>
      </c>
      <c r="D226" s="127" t="s">
        <v>122</v>
      </c>
      <c r="E226" s="13">
        <v>105000</v>
      </c>
    </row>
    <row r="227" spans="1:5" ht="31.5">
      <c r="A227" s="352"/>
      <c r="B227" s="149"/>
      <c r="C227" s="126">
        <v>4700</v>
      </c>
      <c r="D227" s="127" t="s">
        <v>198</v>
      </c>
      <c r="E227" s="13">
        <v>1200</v>
      </c>
    </row>
    <row r="228" spans="1:5" ht="31.5">
      <c r="A228" s="352"/>
      <c r="B228" s="149"/>
      <c r="C228" s="126">
        <v>4740</v>
      </c>
      <c r="D228" s="127" t="s">
        <v>196</v>
      </c>
      <c r="E228" s="13">
        <v>2800</v>
      </c>
    </row>
    <row r="229" spans="1:5" ht="31.5">
      <c r="A229" s="352"/>
      <c r="B229" s="149"/>
      <c r="C229" s="126">
        <v>4750</v>
      </c>
      <c r="D229" s="127" t="s">
        <v>197</v>
      </c>
      <c r="E229" s="13">
        <v>2400</v>
      </c>
    </row>
    <row r="230" spans="1:5" ht="15.75">
      <c r="A230" s="352"/>
      <c r="B230" s="42">
        <v>80113</v>
      </c>
      <c r="C230" s="286" t="s">
        <v>158</v>
      </c>
      <c r="D230" s="324"/>
      <c r="E230" s="55">
        <f>E231+E232+E233+E234+E235+E236+E237+E238+E239+E240+E241+E242+E243+E244+E245+E246+E247</f>
        <v>768000</v>
      </c>
    </row>
    <row r="231" spans="1:5" ht="31.5">
      <c r="A231" s="352"/>
      <c r="B231" s="285"/>
      <c r="C231" s="126">
        <v>3020</v>
      </c>
      <c r="D231" s="127" t="s">
        <v>127</v>
      </c>
      <c r="E231" s="41">
        <v>2000</v>
      </c>
    </row>
    <row r="232" spans="1:5" ht="15.75">
      <c r="A232" s="352"/>
      <c r="B232" s="297"/>
      <c r="C232" s="128">
        <v>4010</v>
      </c>
      <c r="D232" s="124" t="s">
        <v>118</v>
      </c>
      <c r="E232" s="13">
        <v>250000</v>
      </c>
    </row>
    <row r="233" spans="1:5" ht="15.75">
      <c r="A233" s="352"/>
      <c r="B233" s="297"/>
      <c r="C233" s="126">
        <v>4040</v>
      </c>
      <c r="D233" s="127" t="s">
        <v>154</v>
      </c>
      <c r="E233" s="146">
        <v>18000</v>
      </c>
    </row>
    <row r="234" spans="1:5" ht="15.75">
      <c r="A234" s="352"/>
      <c r="B234" s="297"/>
      <c r="C234" s="126">
        <v>4110</v>
      </c>
      <c r="D234" s="127" t="s">
        <v>120</v>
      </c>
      <c r="E234" s="13">
        <v>41000</v>
      </c>
    </row>
    <row r="235" spans="1:5" ht="15.75">
      <c r="A235" s="352"/>
      <c r="B235" s="297"/>
      <c r="C235" s="126">
        <v>4120</v>
      </c>
      <c r="D235" s="127" t="s">
        <v>206</v>
      </c>
      <c r="E235" s="13">
        <v>6700</v>
      </c>
    </row>
    <row r="236" spans="1:5" ht="15.75">
      <c r="A236" s="352"/>
      <c r="B236" s="297"/>
      <c r="C236" s="126">
        <v>4140</v>
      </c>
      <c r="D236" s="127" t="s">
        <v>128</v>
      </c>
      <c r="E236" s="13">
        <v>7800</v>
      </c>
    </row>
    <row r="237" spans="1:5" ht="15.75">
      <c r="A237" s="352"/>
      <c r="B237" s="297"/>
      <c r="C237" s="126">
        <v>4170</v>
      </c>
      <c r="D237" s="127" t="s">
        <v>101</v>
      </c>
      <c r="E237" s="13">
        <v>2000</v>
      </c>
    </row>
    <row r="238" spans="1:5" ht="15.75">
      <c r="A238" s="352"/>
      <c r="B238" s="297"/>
      <c r="C238" s="126">
        <v>4210</v>
      </c>
      <c r="D238" s="127" t="s">
        <v>104</v>
      </c>
      <c r="E238" s="13">
        <v>260000</v>
      </c>
    </row>
    <row r="239" spans="1:5" ht="15.75">
      <c r="A239" s="352"/>
      <c r="B239" s="297"/>
      <c r="C239" s="126">
        <v>4260</v>
      </c>
      <c r="D239" s="127" t="s">
        <v>111</v>
      </c>
      <c r="E239" s="11">
        <v>2000</v>
      </c>
    </row>
    <row r="240" spans="1:5" ht="31.5">
      <c r="A240" s="352"/>
      <c r="B240" s="297"/>
      <c r="C240" s="128">
        <v>4270</v>
      </c>
      <c r="D240" s="124" t="s">
        <v>159</v>
      </c>
      <c r="E240" s="11">
        <v>123000</v>
      </c>
    </row>
    <row r="241" spans="1:5" ht="15.75">
      <c r="A241" s="352"/>
      <c r="B241" s="297"/>
      <c r="C241" s="126">
        <v>4280</v>
      </c>
      <c r="D241" s="127" t="s">
        <v>130</v>
      </c>
      <c r="E241" s="13">
        <v>1000</v>
      </c>
    </row>
    <row r="242" spans="1:5" ht="15.75">
      <c r="A242" s="352"/>
      <c r="B242" s="297"/>
      <c r="C242" s="126">
        <v>4300</v>
      </c>
      <c r="D242" s="127" t="s">
        <v>107</v>
      </c>
      <c r="E242" s="13">
        <v>7500</v>
      </c>
    </row>
    <row r="243" spans="1:5" ht="31.5">
      <c r="A243" s="352"/>
      <c r="B243" s="297"/>
      <c r="C243" s="126">
        <v>4360</v>
      </c>
      <c r="D243" s="127" t="s">
        <v>194</v>
      </c>
      <c r="E243" s="13">
        <v>4000</v>
      </c>
    </row>
    <row r="244" spans="1:5" ht="15.75">
      <c r="A244" s="352"/>
      <c r="B244" s="297"/>
      <c r="C244" s="126">
        <v>4430</v>
      </c>
      <c r="D244" s="127" t="s">
        <v>140</v>
      </c>
      <c r="E244" s="13">
        <v>20000</v>
      </c>
    </row>
    <row r="245" spans="1:5" ht="31.5">
      <c r="A245" s="352"/>
      <c r="B245" s="297"/>
      <c r="C245" s="126">
        <v>4440</v>
      </c>
      <c r="D245" s="127" t="s">
        <v>122</v>
      </c>
      <c r="E245" s="13">
        <v>11000</v>
      </c>
    </row>
    <row r="246" spans="1:5" ht="31.5">
      <c r="A246" s="352"/>
      <c r="B246" s="149"/>
      <c r="C246" s="126">
        <v>4500</v>
      </c>
      <c r="D246" s="115" t="s">
        <v>234</v>
      </c>
      <c r="E246" s="13">
        <v>10000</v>
      </c>
    </row>
    <row r="247" spans="1:5" ht="47.25">
      <c r="A247" s="352"/>
      <c r="B247" s="149"/>
      <c r="C247" s="126">
        <v>4520</v>
      </c>
      <c r="D247" s="115" t="s">
        <v>200</v>
      </c>
      <c r="E247" s="13">
        <v>2000</v>
      </c>
    </row>
    <row r="248" spans="1:5" ht="15.75">
      <c r="A248" s="352"/>
      <c r="B248" s="85">
        <v>80114</v>
      </c>
      <c r="C248" s="286" t="s">
        <v>160</v>
      </c>
      <c r="D248" s="324"/>
      <c r="E248" s="55">
        <f>E249+E250+E251+E252+E253+E254+E255+E256+E257+E258+E259+E260+E261+E262+E263+E264</f>
        <v>192000</v>
      </c>
    </row>
    <row r="249" spans="1:5" ht="15.75">
      <c r="A249" s="352"/>
      <c r="B249" s="285"/>
      <c r="C249" s="126">
        <v>4010</v>
      </c>
      <c r="D249" s="127" t="s">
        <v>118</v>
      </c>
      <c r="E249" s="39">
        <v>133000</v>
      </c>
    </row>
    <row r="250" spans="1:5" ht="15.75">
      <c r="A250" s="352"/>
      <c r="B250" s="297"/>
      <c r="C250" s="126">
        <v>4040</v>
      </c>
      <c r="D250" s="127" t="s">
        <v>154</v>
      </c>
      <c r="E250" s="13">
        <v>8000</v>
      </c>
    </row>
    <row r="251" spans="1:5" ht="15.75">
      <c r="A251" s="352"/>
      <c r="B251" s="297"/>
      <c r="C251" s="126">
        <v>4110</v>
      </c>
      <c r="D251" s="127" t="s">
        <v>120</v>
      </c>
      <c r="E251" s="13">
        <v>27000</v>
      </c>
    </row>
    <row r="252" spans="1:5" ht="15.75">
      <c r="A252" s="352"/>
      <c r="B252" s="297"/>
      <c r="C252" s="126">
        <v>4120</v>
      </c>
      <c r="D252" s="127" t="s">
        <v>121</v>
      </c>
      <c r="E252" s="13">
        <v>3400</v>
      </c>
    </row>
    <row r="253" spans="1:5" ht="15.75">
      <c r="A253" s="352"/>
      <c r="B253" s="297"/>
      <c r="C253" s="126">
        <v>4210</v>
      </c>
      <c r="D253" s="127" t="s">
        <v>104</v>
      </c>
      <c r="E253" s="13">
        <v>5700</v>
      </c>
    </row>
    <row r="254" spans="1:5" ht="15.75">
      <c r="A254" s="352"/>
      <c r="B254" s="297"/>
      <c r="C254" s="126">
        <v>4270</v>
      </c>
      <c r="D254" s="127" t="s">
        <v>106</v>
      </c>
      <c r="E254" s="13">
        <v>1000</v>
      </c>
    </row>
    <row r="255" spans="1:5" ht="15.75">
      <c r="A255" s="352"/>
      <c r="B255" s="297"/>
      <c r="C255" s="126">
        <v>4280</v>
      </c>
      <c r="D255" s="127" t="s">
        <v>130</v>
      </c>
      <c r="E255" s="13">
        <v>200</v>
      </c>
    </row>
    <row r="256" spans="1:5" ht="15.75">
      <c r="A256" s="352"/>
      <c r="B256" s="297"/>
      <c r="C256" s="126">
        <v>4300</v>
      </c>
      <c r="D256" s="127" t="s">
        <v>95</v>
      </c>
      <c r="E256" s="13">
        <v>1000</v>
      </c>
    </row>
    <row r="257" spans="1:5" ht="15.75">
      <c r="A257" s="352"/>
      <c r="B257" s="297"/>
      <c r="C257" s="126">
        <v>4350</v>
      </c>
      <c r="D257" s="127" t="s">
        <v>131</v>
      </c>
      <c r="E257" s="13">
        <v>300</v>
      </c>
    </row>
    <row r="258" spans="1:5" ht="15.75">
      <c r="A258" s="352"/>
      <c r="B258" s="297"/>
      <c r="C258" s="126">
        <v>4430</v>
      </c>
      <c r="D258" s="127" t="s">
        <v>108</v>
      </c>
      <c r="E258" s="13">
        <v>300</v>
      </c>
    </row>
    <row r="259" spans="1:5" ht="31.5">
      <c r="A259" s="352"/>
      <c r="B259" s="297"/>
      <c r="C259" s="126">
        <v>4370</v>
      </c>
      <c r="D259" s="127" t="s">
        <v>199</v>
      </c>
      <c r="E259" s="13">
        <v>4000</v>
      </c>
    </row>
    <row r="260" spans="1:5" ht="15.75">
      <c r="A260" s="352"/>
      <c r="B260" s="297"/>
      <c r="C260" s="126">
        <v>4410</v>
      </c>
      <c r="D260" s="127" t="s">
        <v>161</v>
      </c>
      <c r="E260" s="13">
        <v>300</v>
      </c>
    </row>
    <row r="261" spans="1:5" ht="31.5">
      <c r="A261" s="352"/>
      <c r="B261" s="297"/>
      <c r="C261" s="126">
        <v>4440</v>
      </c>
      <c r="D261" s="127" t="s">
        <v>122</v>
      </c>
      <c r="E261" s="13">
        <v>3000</v>
      </c>
    </row>
    <row r="262" spans="1:5" ht="31.5">
      <c r="A262" s="352"/>
      <c r="B262" s="70"/>
      <c r="C262" s="126">
        <v>4700</v>
      </c>
      <c r="D262" s="115" t="s">
        <v>198</v>
      </c>
      <c r="E262" s="13">
        <v>1000</v>
      </c>
    </row>
    <row r="263" spans="1:5" ht="31.5">
      <c r="A263" s="352"/>
      <c r="B263" s="70"/>
      <c r="C263" s="126">
        <v>4740</v>
      </c>
      <c r="D263" s="115" t="s">
        <v>196</v>
      </c>
      <c r="E263" s="13">
        <v>800</v>
      </c>
    </row>
    <row r="264" spans="1:5" ht="31.5">
      <c r="A264" s="352"/>
      <c r="B264" s="140"/>
      <c r="C264" s="119">
        <v>4750</v>
      </c>
      <c r="D264" s="167" t="s">
        <v>197</v>
      </c>
      <c r="E264" s="13">
        <v>3000</v>
      </c>
    </row>
    <row r="265" spans="1:5" ht="15.75">
      <c r="A265" s="352"/>
      <c r="B265" s="84">
        <v>80146</v>
      </c>
      <c r="C265" s="323" t="s">
        <v>162</v>
      </c>
      <c r="D265" s="324"/>
      <c r="E265" s="55">
        <f>E266</f>
        <v>44800</v>
      </c>
    </row>
    <row r="266" spans="1:5" ht="31.5">
      <c r="A266" s="352"/>
      <c r="B266" s="158"/>
      <c r="C266" s="111">
        <v>4700</v>
      </c>
      <c r="D266" s="127" t="s">
        <v>198</v>
      </c>
      <c r="E266" s="39">
        <v>44800</v>
      </c>
    </row>
    <row r="267" spans="1:5" ht="15.75">
      <c r="A267" s="191"/>
      <c r="B267" s="224">
        <v>80148</v>
      </c>
      <c r="C267" s="319" t="s">
        <v>223</v>
      </c>
      <c r="D267" s="320"/>
      <c r="E267" s="55">
        <f>E268+E269+E270+E271+E272+E273+E274+E275</f>
        <v>166000</v>
      </c>
    </row>
    <row r="268" spans="1:5" ht="15.75">
      <c r="A268" s="191"/>
      <c r="B268" s="132"/>
      <c r="C268" s="119">
        <v>4010</v>
      </c>
      <c r="D268" s="115" t="s">
        <v>224</v>
      </c>
      <c r="E268" s="39">
        <v>106000</v>
      </c>
    </row>
    <row r="269" spans="1:5" ht="15.75">
      <c r="A269" s="191"/>
      <c r="B269" s="70"/>
      <c r="C269" s="119">
        <v>4040</v>
      </c>
      <c r="D269" s="115" t="s">
        <v>225</v>
      </c>
      <c r="E269" s="39">
        <v>8000</v>
      </c>
    </row>
    <row r="270" spans="1:5" ht="15.75">
      <c r="A270" s="191"/>
      <c r="B270" s="70"/>
      <c r="C270" s="119">
        <v>4110</v>
      </c>
      <c r="D270" s="115" t="s">
        <v>205</v>
      </c>
      <c r="E270" s="39">
        <v>20000</v>
      </c>
    </row>
    <row r="271" spans="1:5" ht="15.75">
      <c r="A271" s="191"/>
      <c r="B271" s="70"/>
      <c r="C271" s="119">
        <v>4120</v>
      </c>
      <c r="D271" s="115" t="s">
        <v>206</v>
      </c>
      <c r="E271" s="39">
        <v>3000</v>
      </c>
    </row>
    <row r="272" spans="1:5" ht="15.75">
      <c r="A272" s="191"/>
      <c r="B272" s="70"/>
      <c r="C272" s="119">
        <v>4210</v>
      </c>
      <c r="D272" s="127" t="s">
        <v>104</v>
      </c>
      <c r="E272" s="39">
        <v>15300</v>
      </c>
    </row>
    <row r="273" spans="1:5" ht="15.75">
      <c r="A273" s="191"/>
      <c r="B273" s="70"/>
      <c r="C273" s="119">
        <v>4260</v>
      </c>
      <c r="D273" s="127" t="s">
        <v>111</v>
      </c>
      <c r="E273" s="39">
        <v>3400</v>
      </c>
    </row>
    <row r="274" spans="1:5" ht="15.75">
      <c r="A274" s="191"/>
      <c r="B274" s="70"/>
      <c r="C274" s="119">
        <v>4300</v>
      </c>
      <c r="D274" s="127" t="s">
        <v>95</v>
      </c>
      <c r="E274" s="39">
        <v>2300</v>
      </c>
    </row>
    <row r="275" spans="1:5" ht="31.5">
      <c r="A275" s="191"/>
      <c r="B275" s="140"/>
      <c r="C275" s="119">
        <v>4440</v>
      </c>
      <c r="D275" s="115" t="s">
        <v>122</v>
      </c>
      <c r="E275" s="39">
        <v>8000</v>
      </c>
    </row>
    <row r="276" spans="1:5" ht="66" customHeight="1">
      <c r="A276" s="70"/>
      <c r="B276" s="130">
        <v>80195</v>
      </c>
      <c r="C276" s="323" t="s">
        <v>283</v>
      </c>
      <c r="D276" s="324"/>
      <c r="E276" s="55">
        <f>E277+E278+E279+E280</f>
        <v>111000</v>
      </c>
    </row>
    <row r="277" spans="1:5" ht="15.75">
      <c r="A277" s="70"/>
      <c r="B277" s="346"/>
      <c r="C277" s="111">
        <v>4170</v>
      </c>
      <c r="D277" s="127" t="s">
        <v>101</v>
      </c>
      <c r="E277" s="39">
        <v>2000</v>
      </c>
    </row>
    <row r="278" spans="1:5" ht="15.75">
      <c r="A278" s="70"/>
      <c r="B278" s="347"/>
      <c r="C278" s="111">
        <v>4210</v>
      </c>
      <c r="D278" s="127" t="s">
        <v>117</v>
      </c>
      <c r="E278" s="39">
        <v>20000</v>
      </c>
    </row>
    <row r="279" spans="1:5" ht="15.75">
      <c r="A279" s="70"/>
      <c r="B279" s="347"/>
      <c r="C279" s="111">
        <v>4300</v>
      </c>
      <c r="D279" s="127" t="s">
        <v>95</v>
      </c>
      <c r="E279" s="13">
        <v>49000</v>
      </c>
    </row>
    <row r="280" spans="1:5" ht="32.25" thickBot="1">
      <c r="A280" s="70"/>
      <c r="B280" s="348"/>
      <c r="C280" s="159">
        <v>4440</v>
      </c>
      <c r="D280" s="157" t="s">
        <v>175</v>
      </c>
      <c r="E280" s="17">
        <v>40000</v>
      </c>
    </row>
    <row r="281" spans="1:5" ht="17.25" thickBot="1" thickTop="1">
      <c r="A281" s="259">
        <v>851</v>
      </c>
      <c r="B281" s="349" t="s">
        <v>163</v>
      </c>
      <c r="C281" s="350"/>
      <c r="D281" s="350"/>
      <c r="E281" s="265">
        <f>E282+E290+E293</f>
        <v>132000</v>
      </c>
    </row>
    <row r="282" spans="1:5" ht="16.5" thickTop="1">
      <c r="A282" s="284"/>
      <c r="B282" s="131">
        <v>85154</v>
      </c>
      <c r="C282" s="298" t="s">
        <v>164</v>
      </c>
      <c r="D282" s="299"/>
      <c r="E282" s="15">
        <f>E283+E284+E285+E286+E287+E288+E289</f>
        <v>73000</v>
      </c>
    </row>
    <row r="283" spans="1:5" ht="15.75">
      <c r="A283" s="297"/>
      <c r="B283" s="282"/>
      <c r="C283" s="126">
        <v>4170</v>
      </c>
      <c r="D283" s="127" t="s">
        <v>101</v>
      </c>
      <c r="E283" s="13">
        <v>24400</v>
      </c>
    </row>
    <row r="284" spans="1:5" ht="15.75">
      <c r="A284" s="297"/>
      <c r="B284" s="282"/>
      <c r="C284" s="126">
        <v>4210</v>
      </c>
      <c r="D284" s="127" t="s">
        <v>104</v>
      </c>
      <c r="E284" s="13">
        <v>21800</v>
      </c>
    </row>
    <row r="285" spans="1:5" ht="15.75">
      <c r="A285" s="297"/>
      <c r="B285" s="282"/>
      <c r="C285" s="126">
        <v>4300</v>
      </c>
      <c r="D285" s="127" t="s">
        <v>107</v>
      </c>
      <c r="E285" s="13">
        <v>22000</v>
      </c>
    </row>
    <row r="286" spans="1:5" ht="31.5">
      <c r="A286" s="297"/>
      <c r="B286" s="226"/>
      <c r="C286" s="119">
        <v>4360</v>
      </c>
      <c r="D286" s="127" t="s">
        <v>194</v>
      </c>
      <c r="E286" s="13">
        <v>700</v>
      </c>
    </row>
    <row r="287" spans="1:5" ht="31.5">
      <c r="A287" s="297"/>
      <c r="B287" s="226"/>
      <c r="C287" s="119">
        <v>4370</v>
      </c>
      <c r="D287" s="127" t="s">
        <v>195</v>
      </c>
      <c r="E287" s="13">
        <v>3000</v>
      </c>
    </row>
    <row r="288" spans="1:5" ht="15.75">
      <c r="A288" s="297"/>
      <c r="B288" s="351"/>
      <c r="C288" s="111">
        <v>4410</v>
      </c>
      <c r="D288" s="127" t="s">
        <v>125</v>
      </c>
      <c r="E288" s="13">
        <v>600</v>
      </c>
    </row>
    <row r="289" spans="1:5" ht="15.75">
      <c r="A289" s="70"/>
      <c r="B289" s="351"/>
      <c r="C289" s="116">
        <v>4430</v>
      </c>
      <c r="D289" s="124" t="s">
        <v>108</v>
      </c>
      <c r="E289" s="11">
        <v>500</v>
      </c>
    </row>
    <row r="290" spans="1:5" ht="15.75">
      <c r="A290" s="70"/>
      <c r="B290" s="224">
        <v>85149</v>
      </c>
      <c r="C290" s="319" t="s">
        <v>229</v>
      </c>
      <c r="D290" s="320"/>
      <c r="E290" s="55">
        <f>E291+E292</f>
        <v>9000</v>
      </c>
    </row>
    <row r="291" spans="1:5" ht="15.75">
      <c r="A291" s="70"/>
      <c r="B291" s="175"/>
      <c r="C291" s="210">
        <v>4210</v>
      </c>
      <c r="D291" s="127" t="s">
        <v>104</v>
      </c>
      <c r="E291" s="214">
        <v>1000</v>
      </c>
    </row>
    <row r="292" spans="1:5" ht="31.5">
      <c r="A292" s="70"/>
      <c r="B292" s="244"/>
      <c r="C292" s="76">
        <v>4300</v>
      </c>
      <c r="D292" s="32" t="s">
        <v>284</v>
      </c>
      <c r="E292" s="39">
        <v>8000</v>
      </c>
    </row>
    <row r="293" spans="1:5" ht="15.75">
      <c r="A293" s="70"/>
      <c r="B293" s="42">
        <v>85195</v>
      </c>
      <c r="C293" s="323" t="s">
        <v>77</v>
      </c>
      <c r="D293" s="324"/>
      <c r="E293" s="12">
        <f>E294</f>
        <v>50000</v>
      </c>
    </row>
    <row r="294" spans="1:5" ht="32.25" thickBot="1">
      <c r="A294" s="70"/>
      <c r="B294" s="129"/>
      <c r="C294" s="227">
        <v>6050</v>
      </c>
      <c r="D294" s="162" t="s">
        <v>285</v>
      </c>
      <c r="E294" s="161">
        <v>50000</v>
      </c>
    </row>
    <row r="295" spans="1:5" ht="17.25" thickBot="1" thickTop="1">
      <c r="A295" s="259">
        <v>852</v>
      </c>
      <c r="B295" s="316" t="s">
        <v>78</v>
      </c>
      <c r="C295" s="316"/>
      <c r="D295" s="316"/>
      <c r="E295" s="277">
        <f>E296+E298+E310+E312+E314+E316+E337</f>
        <v>3417800</v>
      </c>
    </row>
    <row r="296" spans="1:5" ht="16.5" thickTop="1">
      <c r="A296" s="129"/>
      <c r="B296" s="125">
        <v>85202</v>
      </c>
      <c r="C296" s="343" t="s">
        <v>201</v>
      </c>
      <c r="D296" s="287"/>
      <c r="E296" s="110">
        <f>E297</f>
        <v>75000</v>
      </c>
    </row>
    <row r="297" spans="1:5" ht="47.25">
      <c r="A297" s="129"/>
      <c r="B297" s="184"/>
      <c r="C297" s="80">
        <v>4330</v>
      </c>
      <c r="D297" s="8" t="s">
        <v>202</v>
      </c>
      <c r="E297" s="81">
        <v>75000</v>
      </c>
    </row>
    <row r="298" spans="1:5" ht="54" customHeight="1">
      <c r="A298" s="129"/>
      <c r="B298" s="125">
        <v>85212</v>
      </c>
      <c r="C298" s="343" t="s">
        <v>79</v>
      </c>
      <c r="D298" s="287"/>
      <c r="E298" s="110">
        <f>E299+E300+E301+E302+E303+E304+E305+E306+E307+E308+E309</f>
        <v>2714000</v>
      </c>
    </row>
    <row r="299" spans="1:5" ht="15.75">
      <c r="A299" s="129"/>
      <c r="B299" s="344"/>
      <c r="C299" s="80">
        <v>3110</v>
      </c>
      <c r="D299" s="8" t="s">
        <v>165</v>
      </c>
      <c r="E299" s="81">
        <v>2597580</v>
      </c>
    </row>
    <row r="300" spans="1:5" ht="15.75">
      <c r="A300" s="129"/>
      <c r="B300" s="282"/>
      <c r="C300" s="80">
        <v>4010</v>
      </c>
      <c r="D300" s="162" t="s">
        <v>118</v>
      </c>
      <c r="E300" s="161">
        <v>58500</v>
      </c>
    </row>
    <row r="301" spans="1:5" ht="15.75">
      <c r="A301" s="129"/>
      <c r="B301" s="282"/>
      <c r="C301" s="80">
        <v>4040</v>
      </c>
      <c r="D301" s="162" t="s">
        <v>154</v>
      </c>
      <c r="E301" s="161">
        <v>4400</v>
      </c>
    </row>
    <row r="302" spans="1:5" ht="47.25">
      <c r="A302" s="129"/>
      <c r="B302" s="282"/>
      <c r="C302" s="80">
        <v>4110</v>
      </c>
      <c r="D302" s="162" t="s">
        <v>286</v>
      </c>
      <c r="E302" s="161">
        <v>44700</v>
      </c>
    </row>
    <row r="303" spans="1:5" ht="15.75">
      <c r="A303" s="129"/>
      <c r="B303" s="282"/>
      <c r="C303" s="80">
        <v>4120</v>
      </c>
      <c r="D303" s="8" t="s">
        <v>235</v>
      </c>
      <c r="E303" s="81">
        <v>1700</v>
      </c>
    </row>
    <row r="304" spans="1:5" ht="15.75">
      <c r="A304" s="129"/>
      <c r="B304" s="282"/>
      <c r="C304" s="80">
        <v>4140</v>
      </c>
      <c r="D304" s="8" t="s">
        <v>208</v>
      </c>
      <c r="E304" s="81">
        <v>1400</v>
      </c>
    </row>
    <row r="305" spans="1:5" ht="15.75">
      <c r="A305" s="129"/>
      <c r="B305" s="282"/>
      <c r="C305" s="80">
        <v>4210</v>
      </c>
      <c r="D305" s="8" t="s">
        <v>117</v>
      </c>
      <c r="E305" s="81">
        <v>1500</v>
      </c>
    </row>
    <row r="306" spans="1:5" ht="15.75">
      <c r="A306" s="129"/>
      <c r="B306" s="282"/>
      <c r="C306" s="80">
        <v>4300</v>
      </c>
      <c r="D306" s="8" t="s">
        <v>95</v>
      </c>
      <c r="E306" s="81">
        <v>1000</v>
      </c>
    </row>
    <row r="307" spans="1:5" ht="15.75">
      <c r="A307" s="129"/>
      <c r="B307" s="282"/>
      <c r="C307" s="80">
        <v>4410</v>
      </c>
      <c r="D307" s="127" t="s">
        <v>125</v>
      </c>
      <c r="E307" s="81">
        <v>220</v>
      </c>
    </row>
    <row r="308" spans="1:5" ht="31.5">
      <c r="A308" s="129"/>
      <c r="B308" s="282"/>
      <c r="C308" s="80">
        <v>4440</v>
      </c>
      <c r="D308" s="8" t="s">
        <v>166</v>
      </c>
      <c r="E308" s="81">
        <v>2000</v>
      </c>
    </row>
    <row r="309" spans="1:5" ht="31.5">
      <c r="A309" s="129"/>
      <c r="B309" s="138"/>
      <c r="C309" s="160">
        <v>4700</v>
      </c>
      <c r="D309" s="127" t="s">
        <v>198</v>
      </c>
      <c r="E309" s="135">
        <v>1000</v>
      </c>
    </row>
    <row r="310" spans="1:5" ht="61.5" customHeight="1">
      <c r="A310" s="297"/>
      <c r="B310" s="125">
        <v>85213</v>
      </c>
      <c r="C310" s="345" t="s">
        <v>167</v>
      </c>
      <c r="D310" s="287"/>
      <c r="E310" s="110">
        <f>E311</f>
        <v>13800</v>
      </c>
    </row>
    <row r="311" spans="1:5" ht="47.25">
      <c r="A311" s="297"/>
      <c r="B311" s="163"/>
      <c r="C311" s="126">
        <v>4130</v>
      </c>
      <c r="D311" s="127" t="s">
        <v>168</v>
      </c>
      <c r="E311" s="13">
        <v>13800</v>
      </c>
    </row>
    <row r="312" spans="1:5" ht="33" customHeight="1">
      <c r="A312" s="297"/>
      <c r="B312" s="131">
        <v>85214</v>
      </c>
      <c r="C312" s="286" t="s">
        <v>82</v>
      </c>
      <c r="D312" s="324"/>
      <c r="E312" s="12">
        <f>E313</f>
        <v>221000</v>
      </c>
    </row>
    <row r="313" spans="1:5" ht="47.25">
      <c r="A313" s="297"/>
      <c r="B313" s="70"/>
      <c r="C313" s="128">
        <v>3110</v>
      </c>
      <c r="D313" s="124" t="s">
        <v>287</v>
      </c>
      <c r="E313" s="11">
        <v>221000</v>
      </c>
    </row>
    <row r="314" spans="1:5" ht="15.75">
      <c r="A314" s="297"/>
      <c r="B314" s="42">
        <v>85215</v>
      </c>
      <c r="C314" s="286" t="s">
        <v>169</v>
      </c>
      <c r="D314" s="324"/>
      <c r="E314" s="12">
        <f>E315</f>
        <v>50000</v>
      </c>
    </row>
    <row r="315" spans="1:5" ht="15.75">
      <c r="A315" s="297"/>
      <c r="B315" s="163"/>
      <c r="C315" s="126">
        <v>3110</v>
      </c>
      <c r="D315" s="127" t="s">
        <v>170</v>
      </c>
      <c r="E315" s="13">
        <v>50000</v>
      </c>
    </row>
    <row r="316" spans="1:5" ht="15.75">
      <c r="A316" s="297"/>
      <c r="B316" s="131">
        <v>85219</v>
      </c>
      <c r="C316" s="286" t="s">
        <v>171</v>
      </c>
      <c r="D316" s="324"/>
      <c r="E316" s="12">
        <f>E317+E318+E319+E320+E321+E322+E323+E324+E325+E326+E327+E328+E329+E330+E331+E332+E333+E334+E335+E336</f>
        <v>211000</v>
      </c>
    </row>
    <row r="317" spans="1:5" ht="31.5">
      <c r="A317" s="297"/>
      <c r="B317" s="285"/>
      <c r="C317" s="126">
        <v>3020</v>
      </c>
      <c r="D317" s="127" t="s">
        <v>172</v>
      </c>
      <c r="E317" s="13">
        <v>2000</v>
      </c>
    </row>
    <row r="318" spans="1:5" ht="15.75">
      <c r="A318" s="297"/>
      <c r="B318" s="297"/>
      <c r="C318" s="126">
        <v>4010</v>
      </c>
      <c r="D318" s="127" t="s">
        <v>118</v>
      </c>
      <c r="E318" s="13">
        <v>130000</v>
      </c>
    </row>
    <row r="319" spans="1:5" ht="15.75">
      <c r="A319" s="297"/>
      <c r="B319" s="297"/>
      <c r="C319" s="126">
        <v>4040</v>
      </c>
      <c r="D319" s="127" t="s">
        <v>154</v>
      </c>
      <c r="E319" s="13">
        <v>11000</v>
      </c>
    </row>
    <row r="320" spans="1:5" ht="15.75">
      <c r="A320" s="297"/>
      <c r="B320" s="297"/>
      <c r="C320" s="126">
        <v>4110</v>
      </c>
      <c r="D320" s="127" t="s">
        <v>120</v>
      </c>
      <c r="E320" s="13">
        <v>21000</v>
      </c>
    </row>
    <row r="321" spans="1:5" ht="15.75">
      <c r="A321" s="297"/>
      <c r="B321" s="297"/>
      <c r="C321" s="126">
        <v>4120</v>
      </c>
      <c r="D321" s="127" t="s">
        <v>121</v>
      </c>
      <c r="E321" s="13">
        <v>4000</v>
      </c>
    </row>
    <row r="322" spans="1:5" ht="15.75">
      <c r="A322" s="297"/>
      <c r="B322" s="297"/>
      <c r="C322" s="126">
        <v>4140</v>
      </c>
      <c r="D322" s="127" t="s">
        <v>208</v>
      </c>
      <c r="E322" s="13">
        <v>4700</v>
      </c>
    </row>
    <row r="323" spans="1:5" ht="15.75">
      <c r="A323" s="297"/>
      <c r="B323" s="297"/>
      <c r="C323" s="126">
        <v>4210</v>
      </c>
      <c r="D323" s="127" t="s">
        <v>104</v>
      </c>
      <c r="E323" s="13">
        <v>5500</v>
      </c>
    </row>
    <row r="324" spans="1:5" ht="15.75">
      <c r="A324" s="297"/>
      <c r="B324" s="297"/>
      <c r="C324" s="126">
        <v>4270</v>
      </c>
      <c r="D324" s="127" t="s">
        <v>106</v>
      </c>
      <c r="E324" s="13">
        <v>1000</v>
      </c>
    </row>
    <row r="325" spans="1:5" ht="15.75">
      <c r="A325" s="297"/>
      <c r="B325" s="297"/>
      <c r="C325" s="126">
        <v>4280</v>
      </c>
      <c r="D325" s="127" t="s">
        <v>130</v>
      </c>
      <c r="E325" s="13">
        <v>200</v>
      </c>
    </row>
    <row r="326" spans="1:5" ht="15.75">
      <c r="A326" s="297"/>
      <c r="B326" s="297"/>
      <c r="C326" s="126">
        <v>4300</v>
      </c>
      <c r="D326" s="127" t="s">
        <v>107</v>
      </c>
      <c r="E326" s="13">
        <v>4000</v>
      </c>
    </row>
    <row r="327" spans="1:5" ht="15.75">
      <c r="A327" s="297"/>
      <c r="B327" s="297"/>
      <c r="C327" s="126">
        <v>4350</v>
      </c>
      <c r="D327" s="127" t="s">
        <v>131</v>
      </c>
      <c r="E327" s="13">
        <v>2000</v>
      </c>
    </row>
    <row r="328" spans="1:5" ht="31.5">
      <c r="A328" s="297"/>
      <c r="B328" s="297"/>
      <c r="C328" s="126">
        <v>4360</v>
      </c>
      <c r="D328" s="127" t="s">
        <v>194</v>
      </c>
      <c r="E328" s="13">
        <v>2000</v>
      </c>
    </row>
    <row r="329" spans="1:5" ht="31.5">
      <c r="A329" s="297"/>
      <c r="B329" s="297"/>
      <c r="C329" s="126">
        <v>4370</v>
      </c>
      <c r="D329" s="127" t="s">
        <v>195</v>
      </c>
      <c r="E329" s="13">
        <v>4000</v>
      </c>
    </row>
    <row r="330" spans="1:5" ht="15.75">
      <c r="A330" s="297"/>
      <c r="B330" s="297"/>
      <c r="C330" s="126">
        <v>4400</v>
      </c>
      <c r="D330" s="127" t="s">
        <v>226</v>
      </c>
      <c r="E330" s="13">
        <v>11000</v>
      </c>
    </row>
    <row r="331" spans="1:5" ht="15.75">
      <c r="A331" s="297"/>
      <c r="B331" s="297"/>
      <c r="C331" s="126">
        <v>4410</v>
      </c>
      <c r="D331" s="127" t="s">
        <v>161</v>
      </c>
      <c r="E331" s="13">
        <v>2600</v>
      </c>
    </row>
    <row r="332" spans="1:5" ht="15.75">
      <c r="A332" s="297"/>
      <c r="B332" s="297"/>
      <c r="C332" s="126">
        <v>4430</v>
      </c>
      <c r="D332" s="127" t="s">
        <v>108</v>
      </c>
      <c r="E332" s="13">
        <v>300</v>
      </c>
    </row>
    <row r="333" spans="1:5" ht="31.5">
      <c r="A333" s="297"/>
      <c r="B333" s="297"/>
      <c r="C333" s="126">
        <v>4440</v>
      </c>
      <c r="D333" s="127" t="s">
        <v>122</v>
      </c>
      <c r="E333" s="13">
        <v>4000</v>
      </c>
    </row>
    <row r="334" spans="1:5" ht="31.5">
      <c r="A334" s="297"/>
      <c r="B334" s="70"/>
      <c r="C334" s="126">
        <v>4700</v>
      </c>
      <c r="D334" s="127" t="s">
        <v>198</v>
      </c>
      <c r="E334" s="13">
        <v>1000</v>
      </c>
    </row>
    <row r="335" spans="1:5" ht="31.5">
      <c r="A335" s="297"/>
      <c r="B335" s="70"/>
      <c r="C335" s="126">
        <v>4740</v>
      </c>
      <c r="D335" s="115" t="s">
        <v>196</v>
      </c>
      <c r="E335" s="13">
        <v>300</v>
      </c>
    </row>
    <row r="336" spans="1:5" ht="31.5">
      <c r="A336" s="297"/>
      <c r="B336" s="140"/>
      <c r="C336" s="126">
        <v>4750</v>
      </c>
      <c r="D336" s="115" t="s">
        <v>197</v>
      </c>
      <c r="E336" s="13">
        <v>400</v>
      </c>
    </row>
    <row r="337" spans="1:5" ht="19.5" customHeight="1">
      <c r="A337" s="297"/>
      <c r="B337" s="131">
        <v>85295</v>
      </c>
      <c r="C337" s="286" t="s">
        <v>288</v>
      </c>
      <c r="D337" s="324"/>
      <c r="E337" s="12">
        <f>E338+E339</f>
        <v>133000</v>
      </c>
    </row>
    <row r="338" spans="1:5" ht="15.75">
      <c r="A338" s="297"/>
      <c r="B338" s="344"/>
      <c r="C338" s="210">
        <v>3110</v>
      </c>
      <c r="D338" s="124" t="s">
        <v>170</v>
      </c>
      <c r="E338" s="245">
        <v>98000</v>
      </c>
    </row>
    <row r="339" spans="1:5" ht="16.5" thickBot="1">
      <c r="A339" s="297"/>
      <c r="B339" s="283"/>
      <c r="C339" s="128">
        <v>4210</v>
      </c>
      <c r="D339" s="127" t="s">
        <v>104</v>
      </c>
      <c r="E339" s="11">
        <v>35000</v>
      </c>
    </row>
    <row r="340" spans="1:5" ht="17.25" thickBot="1" thickTop="1">
      <c r="A340" s="259">
        <v>854</v>
      </c>
      <c r="B340" s="339" t="s">
        <v>173</v>
      </c>
      <c r="C340" s="340"/>
      <c r="D340" s="341"/>
      <c r="E340" s="280">
        <f>E341+E348+E351</f>
        <v>178000</v>
      </c>
    </row>
    <row r="341" spans="1:5" ht="16.5" thickTop="1">
      <c r="A341" s="284"/>
      <c r="B341" s="131">
        <v>85401</v>
      </c>
      <c r="C341" s="298" t="s">
        <v>174</v>
      </c>
      <c r="D341" s="299"/>
      <c r="E341" s="15">
        <f>E342+E343+E344+E345+E346+E347</f>
        <v>149000</v>
      </c>
    </row>
    <row r="342" spans="1:5" ht="31.5">
      <c r="A342" s="297"/>
      <c r="B342" s="285"/>
      <c r="C342" s="126">
        <v>3020</v>
      </c>
      <c r="D342" s="127" t="s">
        <v>127</v>
      </c>
      <c r="E342" s="13">
        <v>10000</v>
      </c>
    </row>
    <row r="343" spans="1:5" ht="15.75">
      <c r="A343" s="297"/>
      <c r="B343" s="297"/>
      <c r="C343" s="126">
        <v>4010</v>
      </c>
      <c r="D343" s="127" t="s">
        <v>118</v>
      </c>
      <c r="E343" s="13">
        <v>100000</v>
      </c>
    </row>
    <row r="344" spans="1:5" ht="15.75">
      <c r="A344" s="297"/>
      <c r="B344" s="297"/>
      <c r="C344" s="126">
        <v>4040</v>
      </c>
      <c r="D344" s="127" t="s">
        <v>154</v>
      </c>
      <c r="E344" s="13">
        <v>7000</v>
      </c>
    </row>
    <row r="345" spans="1:5" ht="15.75">
      <c r="A345" s="297"/>
      <c r="B345" s="297"/>
      <c r="C345" s="126">
        <v>4110</v>
      </c>
      <c r="D345" s="127" t="s">
        <v>120</v>
      </c>
      <c r="E345" s="13">
        <v>20000</v>
      </c>
    </row>
    <row r="346" spans="1:5" ht="15.75">
      <c r="A346" s="297"/>
      <c r="B346" s="297"/>
      <c r="C346" s="126">
        <v>4120</v>
      </c>
      <c r="D346" s="127" t="s">
        <v>121</v>
      </c>
      <c r="E346" s="13">
        <v>3000</v>
      </c>
    </row>
    <row r="347" spans="1:5" ht="31.5">
      <c r="A347" s="297"/>
      <c r="B347" s="342"/>
      <c r="C347" s="126">
        <v>4440</v>
      </c>
      <c r="D347" s="127" t="s">
        <v>175</v>
      </c>
      <c r="E347" s="13">
        <v>9000</v>
      </c>
    </row>
    <row r="348" spans="1:5" ht="15.75">
      <c r="A348" s="297"/>
      <c r="B348" s="131">
        <v>85415</v>
      </c>
      <c r="C348" s="286" t="s">
        <v>87</v>
      </c>
      <c r="D348" s="324"/>
      <c r="E348" s="12">
        <f>E349+E350</f>
        <v>28000</v>
      </c>
    </row>
    <row r="349" spans="1:5" ht="31.5">
      <c r="A349" s="297"/>
      <c r="B349" s="132"/>
      <c r="C349" s="128">
        <v>3240</v>
      </c>
      <c r="D349" s="124" t="s">
        <v>203</v>
      </c>
      <c r="E349" s="11">
        <v>27000</v>
      </c>
    </row>
    <row r="350" spans="1:5" ht="15.75">
      <c r="A350" s="70"/>
      <c r="B350" s="132"/>
      <c r="C350" s="128">
        <v>4300</v>
      </c>
      <c r="D350" s="127" t="s">
        <v>107</v>
      </c>
      <c r="E350" s="11">
        <v>1000</v>
      </c>
    </row>
    <row r="351" spans="1:5" ht="15.75">
      <c r="A351" s="70"/>
      <c r="B351" s="224">
        <v>85446</v>
      </c>
      <c r="C351" s="319" t="s">
        <v>162</v>
      </c>
      <c r="D351" s="320"/>
      <c r="E351" s="55">
        <f>E352</f>
        <v>1000</v>
      </c>
    </row>
    <row r="352" spans="1:5" ht="32.25" thickBot="1">
      <c r="A352" s="70"/>
      <c r="B352" s="132"/>
      <c r="C352" s="123">
        <v>4700</v>
      </c>
      <c r="D352" s="10" t="s">
        <v>198</v>
      </c>
      <c r="E352" s="11">
        <v>1000</v>
      </c>
    </row>
    <row r="353" spans="1:5" ht="31.5" customHeight="1" thickBot="1" thickTop="1">
      <c r="A353" s="259">
        <v>900</v>
      </c>
      <c r="B353" s="316" t="s">
        <v>176</v>
      </c>
      <c r="C353" s="316"/>
      <c r="D353" s="316"/>
      <c r="E353" s="265">
        <f>E354+E358+E360+E365</f>
        <v>1372400</v>
      </c>
    </row>
    <row r="354" spans="1:5" ht="16.5" thickTop="1">
      <c r="A354" s="297"/>
      <c r="B354" s="131">
        <v>90001</v>
      </c>
      <c r="C354" s="298" t="s">
        <v>177</v>
      </c>
      <c r="D354" s="299"/>
      <c r="E354" s="110">
        <f>E355+E356+E357</f>
        <v>732200</v>
      </c>
    </row>
    <row r="355" spans="1:5" ht="15.75">
      <c r="A355" s="297"/>
      <c r="B355" s="70"/>
      <c r="C355" s="164">
        <v>4300</v>
      </c>
      <c r="D355" s="127" t="s">
        <v>107</v>
      </c>
      <c r="E355" s="146">
        <v>10000</v>
      </c>
    </row>
    <row r="356" spans="1:5" ht="157.5">
      <c r="A356" s="297"/>
      <c r="B356" s="70"/>
      <c r="C356" s="145">
        <v>6058</v>
      </c>
      <c r="D356" s="162" t="s">
        <v>302</v>
      </c>
      <c r="E356" s="146">
        <v>380000</v>
      </c>
    </row>
    <row r="357" spans="1:5" ht="157.5">
      <c r="A357" s="297"/>
      <c r="B357" s="70"/>
      <c r="C357" s="145">
        <v>6059</v>
      </c>
      <c r="D357" s="8" t="s">
        <v>304</v>
      </c>
      <c r="E357" s="146">
        <v>342200</v>
      </c>
    </row>
    <row r="358" spans="1:5" ht="46.5" customHeight="1">
      <c r="A358" s="297"/>
      <c r="B358" s="42">
        <v>90002</v>
      </c>
      <c r="C358" s="286" t="s">
        <v>290</v>
      </c>
      <c r="D358" s="287"/>
      <c r="E358" s="12">
        <f>E359</f>
        <v>58000</v>
      </c>
    </row>
    <row r="359" spans="1:5" ht="24.75" customHeight="1">
      <c r="A359" s="297"/>
      <c r="B359" s="70"/>
      <c r="C359" s="119">
        <v>4300</v>
      </c>
      <c r="D359" s="165" t="s">
        <v>95</v>
      </c>
      <c r="E359" s="13">
        <v>58000</v>
      </c>
    </row>
    <row r="360" spans="1:5" ht="85.5" customHeight="1">
      <c r="A360" s="297"/>
      <c r="B360" s="42">
        <v>90004</v>
      </c>
      <c r="C360" s="288" t="s">
        <v>291</v>
      </c>
      <c r="D360" s="338"/>
      <c r="E360" s="12">
        <f>E361+E362+E363+E364</f>
        <v>327000</v>
      </c>
    </row>
    <row r="361" spans="1:5" ht="15.75">
      <c r="A361" s="297"/>
      <c r="B361" s="70"/>
      <c r="C361" s="119">
        <v>4210</v>
      </c>
      <c r="D361" s="165" t="s">
        <v>117</v>
      </c>
      <c r="E361" s="13">
        <v>135500</v>
      </c>
    </row>
    <row r="362" spans="1:5" ht="15.75">
      <c r="A362" s="297"/>
      <c r="B362" s="70"/>
      <c r="C362" s="119">
        <v>4260</v>
      </c>
      <c r="D362" s="165" t="s">
        <v>111</v>
      </c>
      <c r="E362" s="13">
        <v>1500</v>
      </c>
    </row>
    <row r="363" spans="1:5" ht="15.75">
      <c r="A363" s="297"/>
      <c r="B363" s="70"/>
      <c r="C363" s="119">
        <v>4270</v>
      </c>
      <c r="D363" s="165" t="s">
        <v>112</v>
      </c>
      <c r="E363" s="13">
        <v>40000</v>
      </c>
    </row>
    <row r="364" spans="1:5" ht="15.75">
      <c r="A364" s="297"/>
      <c r="B364" s="70"/>
      <c r="C364" s="126">
        <v>4300</v>
      </c>
      <c r="D364" s="61" t="s">
        <v>95</v>
      </c>
      <c r="E364" s="13">
        <v>150000</v>
      </c>
    </row>
    <row r="365" spans="1:5" ht="15.75">
      <c r="A365" s="297"/>
      <c r="B365" s="42">
        <v>90015</v>
      </c>
      <c r="C365" s="286" t="s">
        <v>178</v>
      </c>
      <c r="D365" s="324"/>
      <c r="E365" s="55">
        <f>E366+E367+E368+E369+E370</f>
        <v>255200</v>
      </c>
    </row>
    <row r="366" spans="1:5" ht="15.75">
      <c r="A366" s="297"/>
      <c r="B366" s="297"/>
      <c r="C366" s="145">
        <v>4260</v>
      </c>
      <c r="D366" s="166" t="s">
        <v>111</v>
      </c>
      <c r="E366" s="120">
        <v>150000</v>
      </c>
    </row>
    <row r="367" spans="1:5" ht="15.75">
      <c r="A367" s="297"/>
      <c r="B367" s="297"/>
      <c r="C367" s="126">
        <v>4270</v>
      </c>
      <c r="D367" s="115" t="s">
        <v>106</v>
      </c>
      <c r="E367" s="13">
        <v>30000</v>
      </c>
    </row>
    <row r="368" spans="1:5" ht="15.75">
      <c r="A368" s="297"/>
      <c r="B368" s="297"/>
      <c r="C368" s="128">
        <v>4300</v>
      </c>
      <c r="D368" s="10" t="s">
        <v>107</v>
      </c>
      <c r="E368" s="11">
        <v>15000</v>
      </c>
    </row>
    <row r="369" spans="1:5" ht="15.75">
      <c r="A369" s="90"/>
      <c r="B369" s="70"/>
      <c r="C369" s="128">
        <v>4430</v>
      </c>
      <c r="D369" s="127" t="s">
        <v>108</v>
      </c>
      <c r="E369" s="11">
        <v>200</v>
      </c>
    </row>
    <row r="370" spans="1:5" ht="32.25" thickBot="1">
      <c r="A370" s="90"/>
      <c r="B370" s="155"/>
      <c r="C370" s="43">
        <v>6050</v>
      </c>
      <c r="D370" s="16" t="s">
        <v>289</v>
      </c>
      <c r="E370" s="17">
        <v>60000</v>
      </c>
    </row>
    <row r="371" spans="1:5" ht="36" customHeight="1" thickBot="1" thickTop="1">
      <c r="A371" s="259">
        <v>921</v>
      </c>
      <c r="B371" s="316" t="s">
        <v>179</v>
      </c>
      <c r="C371" s="316"/>
      <c r="D371" s="316"/>
      <c r="E371" s="265">
        <f>E372+E381+E383+E387+E389</f>
        <v>619000</v>
      </c>
    </row>
    <row r="372" spans="1:5" ht="54" customHeight="1" thickTop="1">
      <c r="A372" s="284"/>
      <c r="B372" s="131">
        <v>92109</v>
      </c>
      <c r="C372" s="298" t="s">
        <v>292</v>
      </c>
      <c r="D372" s="299"/>
      <c r="E372" s="110">
        <f>E373+E374+E375+E376+E377+E378+E379+E380</f>
        <v>206000</v>
      </c>
    </row>
    <row r="373" spans="1:5" ht="15.75">
      <c r="A373" s="297"/>
      <c r="B373" s="285"/>
      <c r="C373" s="126">
        <v>4210</v>
      </c>
      <c r="D373" s="127" t="s">
        <v>104</v>
      </c>
      <c r="E373" s="13">
        <v>50000</v>
      </c>
    </row>
    <row r="374" spans="1:5" ht="15.75">
      <c r="A374" s="297"/>
      <c r="B374" s="297"/>
      <c r="C374" s="126">
        <v>4260</v>
      </c>
      <c r="D374" s="127" t="s">
        <v>133</v>
      </c>
      <c r="E374" s="13">
        <v>2000</v>
      </c>
    </row>
    <row r="375" spans="1:5" ht="15.75">
      <c r="A375" s="297"/>
      <c r="B375" s="297"/>
      <c r="C375" s="126">
        <v>4270</v>
      </c>
      <c r="D375" s="127" t="s">
        <v>112</v>
      </c>
      <c r="E375" s="13">
        <v>45000</v>
      </c>
    </row>
    <row r="376" spans="1:5" ht="15.75">
      <c r="A376" s="297"/>
      <c r="B376" s="297"/>
      <c r="C376" s="126">
        <v>4300</v>
      </c>
      <c r="D376" s="10" t="s">
        <v>107</v>
      </c>
      <c r="E376" s="13">
        <v>5000</v>
      </c>
    </row>
    <row r="377" spans="1:5" ht="15.75">
      <c r="A377" s="297"/>
      <c r="B377" s="297"/>
      <c r="C377" s="126">
        <v>4350</v>
      </c>
      <c r="D377" s="115" t="s">
        <v>131</v>
      </c>
      <c r="E377" s="13">
        <v>1500</v>
      </c>
    </row>
    <row r="378" spans="1:5" ht="31.5">
      <c r="A378" s="297"/>
      <c r="B378" s="297"/>
      <c r="C378" s="119">
        <v>4370</v>
      </c>
      <c r="D378" s="167" t="s">
        <v>195</v>
      </c>
      <c r="E378" s="13">
        <v>1500</v>
      </c>
    </row>
    <row r="379" spans="1:5" ht="15.75">
      <c r="A379" s="297"/>
      <c r="B379" s="70"/>
      <c r="C379" s="126">
        <v>4430</v>
      </c>
      <c r="D379" s="115" t="s">
        <v>108</v>
      </c>
      <c r="E379" s="13">
        <v>1000</v>
      </c>
    </row>
    <row r="380" spans="1:5" ht="31.5">
      <c r="A380" s="297"/>
      <c r="B380" s="140"/>
      <c r="C380" s="126">
        <v>6050</v>
      </c>
      <c r="D380" s="115" t="s">
        <v>192</v>
      </c>
      <c r="E380" s="13">
        <v>100000</v>
      </c>
    </row>
    <row r="381" spans="1:5" ht="18" customHeight="1">
      <c r="A381" s="297"/>
      <c r="B381" s="19">
        <v>92113</v>
      </c>
      <c r="C381" s="319" t="s">
        <v>227</v>
      </c>
      <c r="D381" s="320"/>
      <c r="E381" s="55">
        <f>E382</f>
        <v>160000</v>
      </c>
    </row>
    <row r="382" spans="1:5" ht="31.5">
      <c r="A382" s="297"/>
      <c r="B382" s="163"/>
      <c r="C382" s="126">
        <v>2480</v>
      </c>
      <c r="D382" s="115" t="s">
        <v>228</v>
      </c>
      <c r="E382" s="13">
        <v>160000</v>
      </c>
    </row>
    <row r="383" spans="1:5" ht="15.75">
      <c r="A383" s="297"/>
      <c r="B383" s="85">
        <v>92116</v>
      </c>
      <c r="C383" s="286" t="s">
        <v>180</v>
      </c>
      <c r="D383" s="324"/>
      <c r="E383" s="12">
        <f>E384+E385+E386</f>
        <v>223000</v>
      </c>
    </row>
    <row r="384" spans="1:5" ht="31.5">
      <c r="A384" s="297"/>
      <c r="B384" s="132"/>
      <c r="C384" s="126">
        <v>2480</v>
      </c>
      <c r="D384" s="127" t="s">
        <v>228</v>
      </c>
      <c r="E384" s="13">
        <v>200000</v>
      </c>
    </row>
    <row r="385" spans="1:5" ht="15.75">
      <c r="A385" s="297"/>
      <c r="B385" s="70"/>
      <c r="C385" s="126">
        <v>4270</v>
      </c>
      <c r="D385" s="127" t="s">
        <v>112</v>
      </c>
      <c r="E385" s="13">
        <v>8000</v>
      </c>
    </row>
    <row r="386" spans="1:5" ht="31.5">
      <c r="A386" s="297"/>
      <c r="B386" s="140"/>
      <c r="C386" s="126">
        <v>6050</v>
      </c>
      <c r="D386" s="115" t="s">
        <v>192</v>
      </c>
      <c r="E386" s="13">
        <v>15000</v>
      </c>
    </row>
    <row r="387" spans="1:5" ht="21" customHeight="1">
      <c r="A387" s="297"/>
      <c r="B387" s="42">
        <v>92120</v>
      </c>
      <c r="C387" s="323" t="s">
        <v>181</v>
      </c>
      <c r="D387" s="324"/>
      <c r="E387" s="12">
        <f>E388</f>
        <v>10000</v>
      </c>
    </row>
    <row r="388" spans="1:5" ht="78.75">
      <c r="A388" s="297"/>
      <c r="B388" s="70"/>
      <c r="C388" s="145">
        <v>2720</v>
      </c>
      <c r="D388" s="115" t="s">
        <v>293</v>
      </c>
      <c r="E388" s="146">
        <v>10000</v>
      </c>
    </row>
    <row r="389" spans="1:5" ht="15.75">
      <c r="A389" s="297"/>
      <c r="B389" s="42">
        <v>92195</v>
      </c>
      <c r="C389" s="286" t="s">
        <v>294</v>
      </c>
      <c r="D389" s="324"/>
      <c r="E389" s="12">
        <f>E390+E391</f>
        <v>20000</v>
      </c>
    </row>
    <row r="390" spans="1:5" ht="15.75">
      <c r="A390" s="297"/>
      <c r="B390" s="285"/>
      <c r="C390" s="126">
        <v>4210</v>
      </c>
      <c r="D390" s="127" t="s">
        <v>104</v>
      </c>
      <c r="E390" s="13">
        <v>1000</v>
      </c>
    </row>
    <row r="391" spans="1:5" ht="16.5" thickBot="1">
      <c r="A391" s="297"/>
      <c r="B391" s="297"/>
      <c r="C391" s="128">
        <v>4300</v>
      </c>
      <c r="D391" s="124" t="s">
        <v>95</v>
      </c>
      <c r="E391" s="11">
        <v>19000</v>
      </c>
    </row>
    <row r="392" spans="1:5" ht="17.25" thickBot="1" thickTop="1">
      <c r="A392" s="259">
        <v>926</v>
      </c>
      <c r="B392" s="316" t="s">
        <v>182</v>
      </c>
      <c r="C392" s="316"/>
      <c r="D392" s="316"/>
      <c r="E392" s="265">
        <f>E393</f>
        <v>435150</v>
      </c>
    </row>
    <row r="393" spans="1:5" ht="30.75" customHeight="1" thickTop="1">
      <c r="A393" s="297"/>
      <c r="B393" s="168">
        <v>92695</v>
      </c>
      <c r="C393" s="298" t="s">
        <v>295</v>
      </c>
      <c r="D393" s="299"/>
      <c r="E393" s="15">
        <f>E394+E395+E396+E397+E398+E399+E400</f>
        <v>435150</v>
      </c>
    </row>
    <row r="394" spans="1:5" ht="15.75">
      <c r="A394" s="297"/>
      <c r="B394" s="282"/>
      <c r="C394" s="210">
        <v>4110</v>
      </c>
      <c r="D394" s="225" t="s">
        <v>205</v>
      </c>
      <c r="E394" s="211">
        <v>200</v>
      </c>
    </row>
    <row r="395" spans="1:5" ht="15.75">
      <c r="A395" s="297"/>
      <c r="B395" s="282"/>
      <c r="C395" s="160">
        <v>4170</v>
      </c>
      <c r="D395" s="8" t="s">
        <v>101</v>
      </c>
      <c r="E395" s="135">
        <v>3500</v>
      </c>
    </row>
    <row r="396" spans="1:5" ht="15.75">
      <c r="A396" s="297"/>
      <c r="B396" s="282"/>
      <c r="C396" s="145">
        <v>4210</v>
      </c>
      <c r="D396" s="112" t="s">
        <v>117</v>
      </c>
      <c r="E396" s="146">
        <v>10000</v>
      </c>
    </row>
    <row r="397" spans="1:5" ht="15.75">
      <c r="A397" s="297"/>
      <c r="B397" s="282"/>
      <c r="C397" s="126">
        <v>4300</v>
      </c>
      <c r="D397" s="127" t="s">
        <v>95</v>
      </c>
      <c r="E397" s="13">
        <v>3300</v>
      </c>
    </row>
    <row r="398" spans="1:5" ht="15.75">
      <c r="A398" s="70"/>
      <c r="B398" s="282"/>
      <c r="C398" s="185">
        <v>4430</v>
      </c>
      <c r="D398" s="117" t="s">
        <v>108</v>
      </c>
      <c r="E398" s="186">
        <v>3000</v>
      </c>
    </row>
    <row r="399" spans="1:5" ht="31.5">
      <c r="A399" s="70"/>
      <c r="B399" s="282"/>
      <c r="C399" s="111">
        <v>4500</v>
      </c>
      <c r="D399" s="127" t="s">
        <v>234</v>
      </c>
      <c r="E399" s="13">
        <v>150</v>
      </c>
    </row>
    <row r="400" spans="1:5" ht="32.25" thickBot="1">
      <c r="A400" s="70"/>
      <c r="B400" s="283"/>
      <c r="C400" s="185">
        <v>6050</v>
      </c>
      <c r="D400" s="213" t="s">
        <v>192</v>
      </c>
      <c r="E400" s="186">
        <v>415000</v>
      </c>
    </row>
    <row r="401" spans="1:5" ht="17.25" thickBot="1" thickTop="1">
      <c r="A401" s="169"/>
      <c r="B401" s="296" t="s">
        <v>90</v>
      </c>
      <c r="C401" s="296"/>
      <c r="D401" s="296"/>
      <c r="E401" s="170">
        <f>E392+E371+E353+E340+E295+E281+E173+E170+E166+E159+E126+E122+E61+E53+E45+E42+E31+E28+E13</f>
        <v>24784884</v>
      </c>
    </row>
    <row r="402" ht="13.5" thickTop="1">
      <c r="E402" s="229"/>
    </row>
  </sheetData>
  <sheetProtection/>
  <mergeCells count="131">
    <mergeCell ref="A2:E2"/>
    <mergeCell ref="A3:E3"/>
    <mergeCell ref="A4:E4"/>
    <mergeCell ref="A5:E5"/>
    <mergeCell ref="A6:E6"/>
    <mergeCell ref="A7:E7"/>
    <mergeCell ref="A9:E9"/>
    <mergeCell ref="A10:E10"/>
    <mergeCell ref="B13:D13"/>
    <mergeCell ref="C14:D14"/>
    <mergeCell ref="C17:D17"/>
    <mergeCell ref="C19:D19"/>
    <mergeCell ref="C21:D21"/>
    <mergeCell ref="C23:D23"/>
    <mergeCell ref="C26:D26"/>
    <mergeCell ref="B28:D28"/>
    <mergeCell ref="C29:D29"/>
    <mergeCell ref="B31:D31"/>
    <mergeCell ref="A32:A34"/>
    <mergeCell ref="C32:D32"/>
    <mergeCell ref="B33:B34"/>
    <mergeCell ref="B42:D42"/>
    <mergeCell ref="A43:A44"/>
    <mergeCell ref="C43:D43"/>
    <mergeCell ref="B45:D45"/>
    <mergeCell ref="A46:A52"/>
    <mergeCell ref="C46:D46"/>
    <mergeCell ref="B47:B52"/>
    <mergeCell ref="B53:D53"/>
    <mergeCell ref="A54:A60"/>
    <mergeCell ref="C54:D54"/>
    <mergeCell ref="B55:B56"/>
    <mergeCell ref="C58:D58"/>
    <mergeCell ref="B59:B60"/>
    <mergeCell ref="B61:D61"/>
    <mergeCell ref="A62:A120"/>
    <mergeCell ref="C62:D62"/>
    <mergeCell ref="B64:B67"/>
    <mergeCell ref="C68:D68"/>
    <mergeCell ref="B69:B73"/>
    <mergeCell ref="C74:D74"/>
    <mergeCell ref="B75:B92"/>
    <mergeCell ref="C99:D99"/>
    <mergeCell ref="C104:D104"/>
    <mergeCell ref="B105:B118"/>
    <mergeCell ref="B122:D122"/>
    <mergeCell ref="A123:A125"/>
    <mergeCell ref="C123:D123"/>
    <mergeCell ref="B124:B125"/>
    <mergeCell ref="B126:D126"/>
    <mergeCell ref="C127:D127"/>
    <mergeCell ref="C129:D129"/>
    <mergeCell ref="A131:A145"/>
    <mergeCell ref="C131:D131"/>
    <mergeCell ref="B133:B143"/>
    <mergeCell ref="C144:D144"/>
    <mergeCell ref="C146:D146"/>
    <mergeCell ref="B147:B155"/>
    <mergeCell ref="C157:D157"/>
    <mergeCell ref="B159:D159"/>
    <mergeCell ref="C160:D160"/>
    <mergeCell ref="B166:D166"/>
    <mergeCell ref="A167:A169"/>
    <mergeCell ref="C167:D167"/>
    <mergeCell ref="B168:B169"/>
    <mergeCell ref="B170:D170"/>
    <mergeCell ref="A171:A172"/>
    <mergeCell ref="C171:D171"/>
    <mergeCell ref="B173:D173"/>
    <mergeCell ref="A174:A266"/>
    <mergeCell ref="C174:D174"/>
    <mergeCell ref="B175:B192"/>
    <mergeCell ref="C199:D199"/>
    <mergeCell ref="B203:B204"/>
    <mergeCell ref="C206:D206"/>
    <mergeCell ref="C209:D209"/>
    <mergeCell ref="B210:B226"/>
    <mergeCell ref="C230:D230"/>
    <mergeCell ref="B231:B245"/>
    <mergeCell ref="C248:D248"/>
    <mergeCell ref="B249:B261"/>
    <mergeCell ref="C265:D265"/>
    <mergeCell ref="C267:D267"/>
    <mergeCell ref="C276:D276"/>
    <mergeCell ref="B277:B280"/>
    <mergeCell ref="B281:D281"/>
    <mergeCell ref="A282:A288"/>
    <mergeCell ref="C282:D282"/>
    <mergeCell ref="B283:B285"/>
    <mergeCell ref="B288:B289"/>
    <mergeCell ref="C290:D290"/>
    <mergeCell ref="C293:D293"/>
    <mergeCell ref="B295:D295"/>
    <mergeCell ref="C296:D296"/>
    <mergeCell ref="C298:D298"/>
    <mergeCell ref="B299:B308"/>
    <mergeCell ref="A310:A339"/>
    <mergeCell ref="C310:D310"/>
    <mergeCell ref="C312:D312"/>
    <mergeCell ref="C314:D314"/>
    <mergeCell ref="C316:D316"/>
    <mergeCell ref="B317:B333"/>
    <mergeCell ref="C337:D337"/>
    <mergeCell ref="B338:B339"/>
    <mergeCell ref="B340:D340"/>
    <mergeCell ref="A341:A349"/>
    <mergeCell ref="C341:D341"/>
    <mergeCell ref="B342:B347"/>
    <mergeCell ref="C348:D348"/>
    <mergeCell ref="C351:D351"/>
    <mergeCell ref="B353:D353"/>
    <mergeCell ref="A354:A368"/>
    <mergeCell ref="C354:D354"/>
    <mergeCell ref="C358:D358"/>
    <mergeCell ref="C360:D360"/>
    <mergeCell ref="C365:D365"/>
    <mergeCell ref="B366:B368"/>
    <mergeCell ref="B371:D371"/>
    <mergeCell ref="A372:A391"/>
    <mergeCell ref="C372:D372"/>
    <mergeCell ref="B373:B378"/>
    <mergeCell ref="C381:D381"/>
    <mergeCell ref="C383:D383"/>
    <mergeCell ref="C387:D387"/>
    <mergeCell ref="C389:D389"/>
    <mergeCell ref="B390:B391"/>
    <mergeCell ref="B401:D401"/>
    <mergeCell ref="B392:D392"/>
    <mergeCell ref="A393:A397"/>
    <mergeCell ref="C393:D393"/>
    <mergeCell ref="B394:B400"/>
  </mergeCells>
  <printOptions/>
  <pageMargins left="0.7480314960629921" right="0.7480314960629921" top="1.1811023622047245" bottom="1.1811023622047245" header="0.5118110236220472" footer="0.5118110236220472"/>
  <pageSetup firstPageNumber="6" useFirstPageNumber="1" horizontalDpi="600" verticalDpi="6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Sobczynska</dc:creator>
  <cp:keywords/>
  <dc:description/>
  <cp:lastModifiedBy>Krystian Malek</cp:lastModifiedBy>
  <cp:lastPrinted>2008-12-30T13:10:31Z</cp:lastPrinted>
  <dcterms:created xsi:type="dcterms:W3CDTF">2006-10-31T11:24:03Z</dcterms:created>
  <dcterms:modified xsi:type="dcterms:W3CDTF">2009-01-20T13:37:54Z</dcterms:modified>
  <cp:category/>
  <cp:version/>
  <cp:contentType/>
  <cp:contentStatus/>
</cp:coreProperties>
</file>