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<sst xmlns="http://schemas.openxmlformats.org/spreadsheetml/2006/main" count="174" uniqueCount="92">
  <si>
    <t xml:space="preserve"> </t>
  </si>
  <si>
    <t xml:space="preserve">Załącznik Nr 6 </t>
  </si>
  <si>
    <t>Rady Gminy Chełmża</t>
  </si>
  <si>
    <t>w sprawie uchwalenia budżetu</t>
  </si>
  <si>
    <t xml:space="preserve">Dział </t>
  </si>
  <si>
    <t xml:space="preserve">Termin realiz. </t>
  </si>
  <si>
    <t>Planowana wartość zadania</t>
  </si>
  <si>
    <t xml:space="preserve">Wykonanie </t>
  </si>
  <si>
    <t xml:space="preserve">Źródła finansowania </t>
  </si>
  <si>
    <t xml:space="preserve">Pozostało do wykoania </t>
  </si>
  <si>
    <t>01010</t>
  </si>
  <si>
    <t>Razem dz. 010</t>
  </si>
  <si>
    <t>60016</t>
  </si>
  <si>
    <t>Razem dz. 600</t>
  </si>
  <si>
    <t>63003</t>
  </si>
  <si>
    <t>Razem dz. 630</t>
  </si>
  <si>
    <t>Razem dz. 851</t>
  </si>
  <si>
    <t>Razem dz. 900</t>
  </si>
  <si>
    <t>92109</t>
  </si>
  <si>
    <t xml:space="preserve">Budowa świetlicy w Dźwierznie </t>
  </si>
  <si>
    <t>Razem dz. 921</t>
  </si>
  <si>
    <t xml:space="preserve">Ogółem : </t>
  </si>
  <si>
    <t>Rozdz.             §</t>
  </si>
  <si>
    <t xml:space="preserve">Nazwa zadania inwestycyjnego </t>
  </si>
  <si>
    <t xml:space="preserve">Dochody własne j.s.t. </t>
  </si>
  <si>
    <t>Jednostka organizacyjna realizująca program lub koordynująca wykonanie programu</t>
  </si>
  <si>
    <t xml:space="preserve">Zelgno - etap II </t>
  </si>
  <si>
    <t>75023</t>
  </si>
  <si>
    <t>90001</t>
  </si>
  <si>
    <t>P</t>
  </si>
  <si>
    <t>90015</t>
  </si>
  <si>
    <t>01041</t>
  </si>
  <si>
    <t>Program Rozwoju Obszarów Wiejskich 2007 - 2013</t>
  </si>
  <si>
    <t>2008/2009</t>
  </si>
  <si>
    <t xml:space="preserve">Kończewice - etap II </t>
  </si>
  <si>
    <t>40095</t>
  </si>
  <si>
    <t xml:space="preserve">Inwestycje w alternatywne źródła energii </t>
  </si>
  <si>
    <t>2007/2010</t>
  </si>
  <si>
    <t>Razem dz. 400</t>
  </si>
  <si>
    <t>2008/2010</t>
  </si>
  <si>
    <t>2007/2011</t>
  </si>
  <si>
    <t>Razem dz. 801</t>
  </si>
  <si>
    <t>2008/2011</t>
  </si>
  <si>
    <t>2008/2013</t>
  </si>
  <si>
    <t xml:space="preserve">Adaptracja pomieszczeń po starej szkole w miejscowości Grzywna dla potrzeb ośrodka zdrowia wraz z wyposażeniem </t>
  </si>
  <si>
    <t>2007/2009</t>
  </si>
  <si>
    <t>2006/2010</t>
  </si>
  <si>
    <t>Razem dz. 750</t>
  </si>
  <si>
    <t xml:space="preserve">Materiał </t>
  </si>
  <si>
    <t xml:space="preserve">Grupa budowlana </t>
  </si>
  <si>
    <t xml:space="preserve">Zagospodarowanie turyst. Rejonu Zalesia i stworzenie Parku Kulturowego nad Jeziorem Grodzieńskim - etap II </t>
  </si>
  <si>
    <t xml:space="preserve">Źródła finansowania ujęte w budżecie </t>
  </si>
  <si>
    <t xml:space="preserve">Gminy na rok 2009. </t>
  </si>
  <si>
    <t xml:space="preserve">PLAN FINANSOWY INWESTYCJI NA 2009 ROK </t>
  </si>
  <si>
    <t xml:space="preserve">do 2008r. </t>
  </si>
  <si>
    <t>Rok budżetowy 2009</t>
  </si>
  <si>
    <t xml:space="preserve"> RPO, PROW ,POKL</t>
  </si>
  <si>
    <t>Sieć wodociągowa Grzywna - Kuczwały</t>
  </si>
  <si>
    <t>Sieć wodociągowa na powstających osiedlach mieszkaniowych(Browina,N-Chełmża,Strużal)</t>
  </si>
  <si>
    <t xml:space="preserve">Kredyt "K" Pożyczka "P" ; </t>
  </si>
  <si>
    <t xml:space="preserve">Budowa chodnika przy drodze powiatowej -Dziemiony -3 lipy) </t>
  </si>
  <si>
    <t>materiał z powiatu</t>
  </si>
  <si>
    <t>Przebudowa dróg nad jeziorem Grodzieńskim i Chełmzyńskim-droga 580C-801 mb.,569 C- 1056 mb</t>
  </si>
  <si>
    <t>Dotacja PFOŚ, GFOŚ , FOGR, Wojewody inne j.s.t</t>
  </si>
  <si>
    <t>Poprawa bezpieczeństwa na drogach publicznych przez wybudowanie dróg rowerowych udział w projekcie Powiatu (Sławkowo centrum- szkoła)</t>
  </si>
  <si>
    <t xml:space="preserve">I etap budowy ścieżki - pieszo - rowerowej Chełmża - Kończewice przy drodze wojewódzkiej 300 m </t>
  </si>
  <si>
    <t xml:space="preserve">Projektowanie chodników  przy drogach gminnych  </t>
  </si>
  <si>
    <t xml:space="preserve">Budowa parkingu w Grzywnie przy kościele w stronę Kuczwał - II etap  </t>
  </si>
  <si>
    <t>Wykup gruntów pod drogi i chodniki</t>
  </si>
  <si>
    <r>
      <t xml:space="preserve">60016 </t>
    </r>
    <r>
      <rPr>
        <sz val="7.5"/>
        <rFont val="Arial"/>
        <family val="0"/>
      </rPr>
      <t>§ 6060</t>
    </r>
  </si>
  <si>
    <t xml:space="preserve">Budowa parkingu w miejscowości Grzegorz - etap II </t>
  </si>
  <si>
    <t>II etap budowy ścieżki pieszo - rowerowej Zelgno - Dźwierzno (dok.na dalszy odcinek)</t>
  </si>
  <si>
    <t xml:space="preserve">Budowa chodnika w miejscowości M-Grzywna(od przejazdu kolejowego do ul.Parkowej) </t>
  </si>
  <si>
    <t>Budowa chodnika przy drodze gminnej w m.Kończewice Ogrodniki</t>
  </si>
  <si>
    <t>Budowa chodnika przy drodze gminnej w m.Morczyny</t>
  </si>
  <si>
    <t>Budowa chodnika przy drodze gminnej w m.Dżwierzno(przy świetlicy)</t>
  </si>
  <si>
    <t>Przebudowa budynku przy ul. Padarewskiego na potrzeby administracji</t>
  </si>
  <si>
    <t xml:space="preserve">Zakup gruntów przy SP Zelgno na boisko szkolne </t>
  </si>
  <si>
    <t xml:space="preserve">Rozbudowa SP Zelgno - fundamenty </t>
  </si>
  <si>
    <t xml:space="preserve">Budowa boiska przy SP Kończewice </t>
  </si>
  <si>
    <t>Budowa przyzagrodowych oczyszczalni ścieków -130 szt</t>
  </si>
  <si>
    <t xml:space="preserve">Budowa oświetlenia w miejscowości Brąchnówko </t>
  </si>
  <si>
    <t>Wykonanie dokumentacji na wyk.oświetlenia</t>
  </si>
  <si>
    <t>92116</t>
  </si>
  <si>
    <t xml:space="preserve">Adaptacja pomieszczeń po starej szkole w miejscowości Grzywna dla potrzeb samorz.inst.kultury-biblioteka Grzywna </t>
  </si>
  <si>
    <t>926</t>
  </si>
  <si>
    <t>Budowa boiska w Grzywnie,,Moje boisko-Orlik"</t>
  </si>
  <si>
    <t>Razem  dz.926</t>
  </si>
  <si>
    <t xml:space="preserve">rolnicy i inni         </t>
  </si>
  <si>
    <t xml:space="preserve">Przebudowa drogi Kuczwały-Mirakowo -  -II etap Nr 100530C </t>
  </si>
  <si>
    <t>do Uchwały Nr XXXIV/220/08</t>
  </si>
  <si>
    <t>z dnia 22 grudnia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</si>
</sst>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.0000\ _z_ł_-;\-* #,##0.0000\ _z_ł_-;_-* &quot;-&quot;??\ _z_ł_-;_-@_-"/>
  </numFmts>
  <fonts count="25">
    <font>
      <sz val="10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7.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164" fontId="5" fillId="0" borderId="12" xfId="42" applyNumberFormat="1" applyFont="1" applyFill="1" applyBorder="1" applyAlignment="1">
      <alignment horizontal="center" vertical="top" wrapText="1"/>
    </xf>
    <xf numFmtId="164" fontId="5" fillId="0" borderId="11" xfId="42" applyNumberFormat="1" applyFont="1" applyFill="1" applyBorder="1" applyAlignment="1">
      <alignment horizontal="center" vertical="top" wrapText="1"/>
    </xf>
    <xf numFmtId="164" fontId="5" fillId="0" borderId="11" xfId="42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42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164" fontId="5" fillId="0" borderId="12" xfId="42" applyNumberFormat="1" applyFont="1" applyFill="1" applyBorder="1" applyAlignment="1">
      <alignment horizontal="center" vertical="center" wrapText="1"/>
    </xf>
    <xf numFmtId="164" fontId="5" fillId="0" borderId="13" xfId="42" applyNumberFormat="1" applyFont="1" applyFill="1" applyBorder="1" applyAlignment="1">
      <alignment horizontal="center" vertical="center" wrapText="1"/>
    </xf>
    <xf numFmtId="164" fontId="5" fillId="0" borderId="11" xfId="4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42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49" fontId="4" fillId="22" borderId="14" xfId="0" applyNumberFormat="1" applyFont="1" applyFill="1" applyBorder="1" applyAlignment="1">
      <alignment horizontal="left" vertical="top" wrapText="1"/>
    </xf>
    <xf numFmtId="0" fontId="4" fillId="22" borderId="14" xfId="0" applyFont="1" applyFill="1" applyBorder="1" applyAlignment="1">
      <alignment horizontal="left" vertical="top" wrapText="1"/>
    </xf>
    <xf numFmtId="164" fontId="4" fillId="22" borderId="14" xfId="42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42" applyNumberFormat="1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top" wrapText="1"/>
    </xf>
    <xf numFmtId="2" fontId="5" fillId="0" borderId="12" xfId="42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5" xfId="42" applyNumberFormat="1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164" fontId="4" fillId="22" borderId="14" xfId="42" applyNumberFormat="1" applyFont="1" applyFill="1" applyBorder="1" applyAlignment="1">
      <alignment horizontal="center" vertical="center" wrapText="1"/>
    </xf>
    <xf numFmtId="164" fontId="5" fillId="0" borderId="11" xfId="42" applyNumberFormat="1" applyFont="1" applyFill="1" applyBorder="1" applyAlignment="1">
      <alignment horizontal="left" vertical="center" wrapText="1"/>
    </xf>
    <xf numFmtId="0" fontId="4" fillId="22" borderId="14" xfId="0" applyFont="1" applyFill="1" applyBorder="1" applyAlignment="1">
      <alignment horizontal="center" vertical="top" wrapText="1"/>
    </xf>
    <xf numFmtId="164" fontId="4" fillId="0" borderId="10" xfId="42" applyNumberFormat="1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left" vertical="center" wrapText="1"/>
    </xf>
    <xf numFmtId="164" fontId="4" fillId="22" borderId="14" xfId="42" applyNumberFormat="1" applyFont="1" applyFill="1" applyBorder="1" applyAlignment="1">
      <alignment horizontal="left" vertical="center" wrapText="1"/>
    </xf>
    <xf numFmtId="49" fontId="4" fillId="22" borderId="14" xfId="0" applyNumberFormat="1" applyFont="1" applyFill="1" applyBorder="1" applyAlignment="1">
      <alignment horizontal="center" vertical="top" wrapText="1"/>
    </xf>
    <xf numFmtId="0" fontId="4" fillId="20" borderId="14" xfId="0" applyFont="1" applyFill="1" applyBorder="1" applyAlignment="1">
      <alignment/>
    </xf>
    <xf numFmtId="164" fontId="4" fillId="20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6" xfId="42" applyNumberFormat="1" applyFont="1" applyFill="1" applyBorder="1" applyAlignment="1">
      <alignment horizontal="center" vertical="center" wrapText="1"/>
    </xf>
    <xf numFmtId="49" fontId="4" fillId="22" borderId="17" xfId="0" applyNumberFormat="1" applyFont="1" applyFill="1" applyBorder="1" applyAlignment="1">
      <alignment horizontal="left" vertical="top" wrapText="1"/>
    </xf>
    <xf numFmtId="0" fontId="4" fillId="22" borderId="17" xfId="0" applyFont="1" applyFill="1" applyBorder="1" applyAlignment="1">
      <alignment horizontal="left" vertical="top" wrapText="1"/>
    </xf>
    <xf numFmtId="164" fontId="4" fillId="22" borderId="17" xfId="42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42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3" xfId="42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164" fontId="5" fillId="0" borderId="12" xfId="42" applyNumberFormat="1" applyFont="1" applyFill="1" applyBorder="1" applyAlignment="1">
      <alignment horizontal="left" vertical="top" wrapText="1"/>
    </xf>
    <xf numFmtId="164" fontId="5" fillId="0" borderId="16" xfId="42" applyNumberFormat="1" applyFont="1" applyFill="1" applyBorder="1" applyAlignment="1">
      <alignment horizontal="left" vertical="center" wrapText="1"/>
    </xf>
    <xf numFmtId="164" fontId="4" fillId="0" borderId="13" xfId="42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42" applyNumberFormat="1" applyFont="1" applyFill="1" applyBorder="1" applyAlignment="1">
      <alignment horizontal="center" vertical="center" wrapText="1"/>
    </xf>
    <xf numFmtId="2" fontId="5" fillId="0" borderId="11" xfId="42" applyNumberFormat="1" applyFont="1" applyFill="1" applyBorder="1" applyAlignment="1">
      <alignment horizontal="center" vertical="center" wrapText="1"/>
    </xf>
    <xf numFmtId="164" fontId="5" fillId="0" borderId="11" xfId="42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4" borderId="14" xfId="0" applyFont="1" applyFill="1" applyBorder="1" applyAlignment="1">
      <alignment wrapText="1"/>
    </xf>
    <xf numFmtId="164" fontId="4" fillId="4" borderId="14" xfId="42" applyNumberFormat="1" applyFont="1" applyFill="1" applyBorder="1" applyAlignment="1">
      <alignment wrapText="1"/>
    </xf>
    <xf numFmtId="164" fontId="4" fillId="0" borderId="14" xfId="4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4" xfId="42" applyNumberFormat="1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left" vertical="top" wrapText="1"/>
    </xf>
    <xf numFmtId="0" fontId="4" fillId="22" borderId="14" xfId="0" applyFont="1" applyFill="1" applyBorder="1" applyAlignment="1">
      <alignment horizontal="center" vertical="center" wrapText="1"/>
    </xf>
    <xf numFmtId="164" fontId="4" fillId="22" borderId="14" xfId="42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22" borderId="14" xfId="0" applyNumberFormat="1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164" fontId="5" fillId="0" borderId="11" xfId="42" applyNumberFormat="1" applyFont="1" applyFill="1" applyBorder="1" applyAlignment="1">
      <alignment horizontal="center" vertical="center" wrapText="1"/>
    </xf>
    <xf numFmtId="164" fontId="5" fillId="0" borderId="13" xfId="42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7.00390625" style="0" customWidth="1"/>
    <col min="2" max="2" width="19.00390625" style="0" customWidth="1"/>
    <col min="4" max="4" width="10.25390625" style="0" customWidth="1"/>
    <col min="6" max="6" width="9.875" style="0" customWidth="1"/>
    <col min="8" max="8" width="10.375" style="0" bestFit="1" customWidth="1"/>
    <col min="9" max="9" width="11.125" style="0" bestFit="1" customWidth="1"/>
    <col min="12" max="12" width="8.875" style="0" customWidth="1"/>
    <col min="13" max="13" width="10.875" style="0" bestFit="1" customWidth="1"/>
    <col min="14" max="14" width="10.00390625" style="0" customWidth="1"/>
  </cols>
  <sheetData>
    <row r="1" spans="12:14" ht="15.75">
      <c r="L1" s="1" t="s">
        <v>0</v>
      </c>
      <c r="M1" s="50" t="s">
        <v>0</v>
      </c>
      <c r="N1" s="2"/>
    </row>
    <row r="2" spans="12:14" ht="12.75">
      <c r="L2" s="2" t="s">
        <v>1</v>
      </c>
      <c r="M2" s="2"/>
      <c r="N2" s="2"/>
    </row>
    <row r="3" spans="12:14" ht="12.75">
      <c r="L3" s="2" t="s">
        <v>90</v>
      </c>
      <c r="M3" s="2"/>
      <c r="N3" s="2"/>
    </row>
    <row r="4" spans="12:14" ht="12.75">
      <c r="L4" s="2" t="s">
        <v>2</v>
      </c>
      <c r="M4" s="2"/>
      <c r="N4" s="2"/>
    </row>
    <row r="5" spans="12:14" ht="12.75">
      <c r="L5" s="2" t="s">
        <v>91</v>
      </c>
      <c r="M5" s="2"/>
      <c r="N5" s="2"/>
    </row>
    <row r="6" spans="12:14" ht="12.75">
      <c r="L6" s="2" t="s">
        <v>3</v>
      </c>
      <c r="M6" s="2"/>
      <c r="N6" s="2"/>
    </row>
    <row r="7" spans="1:14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 t="s">
        <v>52</v>
      </c>
      <c r="M7" s="4"/>
      <c r="N7" s="2"/>
    </row>
    <row r="8" spans="1:14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2"/>
    </row>
    <row r="9" spans="1:14" ht="15.75">
      <c r="A9" s="105" t="s">
        <v>53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9.5" customHeight="1">
      <c r="A11" s="6" t="s">
        <v>4</v>
      </c>
      <c r="B11" s="95" t="s">
        <v>23</v>
      </c>
      <c r="C11" s="95" t="s">
        <v>5</v>
      </c>
      <c r="D11" s="95" t="s">
        <v>6</v>
      </c>
      <c r="E11" s="6" t="s">
        <v>7</v>
      </c>
      <c r="F11" s="95" t="s">
        <v>55</v>
      </c>
      <c r="G11" s="92" t="s">
        <v>8</v>
      </c>
      <c r="H11" s="93"/>
      <c r="I11" s="93"/>
      <c r="J11" s="93"/>
      <c r="K11" s="93"/>
      <c r="L11" s="93"/>
      <c r="M11" s="93"/>
      <c r="N11" s="94"/>
    </row>
    <row r="12" spans="1:14" ht="74.25" customHeight="1">
      <c r="A12" s="6" t="s">
        <v>22</v>
      </c>
      <c r="B12" s="96"/>
      <c r="C12" s="96"/>
      <c r="D12" s="96"/>
      <c r="E12" s="6" t="s">
        <v>54</v>
      </c>
      <c r="F12" s="96"/>
      <c r="G12" s="6" t="s">
        <v>24</v>
      </c>
      <c r="H12" s="6" t="s">
        <v>56</v>
      </c>
      <c r="I12" s="6" t="s">
        <v>59</v>
      </c>
      <c r="J12" s="6" t="s">
        <v>48</v>
      </c>
      <c r="K12" s="6" t="s">
        <v>63</v>
      </c>
      <c r="L12" s="6" t="s">
        <v>49</v>
      </c>
      <c r="M12" s="6" t="s">
        <v>9</v>
      </c>
      <c r="N12" s="7" t="s">
        <v>25</v>
      </c>
    </row>
    <row r="13" spans="1:14" ht="19.5">
      <c r="A13" s="8" t="s">
        <v>10</v>
      </c>
      <c r="B13" s="9" t="s">
        <v>57</v>
      </c>
      <c r="C13" s="10">
        <v>2009</v>
      </c>
      <c r="D13" s="11">
        <v>45000</v>
      </c>
      <c r="E13" s="12"/>
      <c r="F13" s="12">
        <v>45000</v>
      </c>
      <c r="G13" s="12">
        <v>45000</v>
      </c>
      <c r="H13" s="12"/>
      <c r="I13" s="12"/>
      <c r="J13" s="12"/>
      <c r="K13" s="12"/>
      <c r="L13" s="12"/>
      <c r="M13" s="12"/>
      <c r="N13" s="13"/>
    </row>
    <row r="14" spans="1:14" ht="48.75" customHeight="1">
      <c r="A14" s="8" t="s">
        <v>10</v>
      </c>
      <c r="B14" s="17" t="s">
        <v>58</v>
      </c>
      <c r="C14" s="27">
        <v>2009</v>
      </c>
      <c r="D14" s="12">
        <v>36000</v>
      </c>
      <c r="E14" s="12">
        <v>0</v>
      </c>
      <c r="F14" s="12">
        <v>36000</v>
      </c>
      <c r="G14" s="12">
        <v>36000</v>
      </c>
      <c r="H14" s="12">
        <v>0</v>
      </c>
      <c r="I14" s="12"/>
      <c r="J14" s="12"/>
      <c r="K14" s="12"/>
      <c r="L14" s="12"/>
      <c r="M14" s="12"/>
      <c r="N14" s="12"/>
    </row>
    <row r="15" spans="1:14" ht="28.5" customHeight="1">
      <c r="A15" s="8" t="s">
        <v>31</v>
      </c>
      <c r="B15" s="14" t="s">
        <v>32</v>
      </c>
      <c r="C15" s="15"/>
      <c r="D15" s="16">
        <v>0</v>
      </c>
      <c r="E15" s="16">
        <v>0</v>
      </c>
      <c r="F15" s="16">
        <v>0</v>
      </c>
      <c r="G15" s="16">
        <v>0</v>
      </c>
      <c r="H15" s="16"/>
      <c r="I15" s="16"/>
      <c r="J15" s="16"/>
      <c r="K15" s="16"/>
      <c r="L15" s="16"/>
      <c r="M15" s="16">
        <v>0</v>
      </c>
      <c r="N15" s="16"/>
    </row>
    <row r="16" spans="1:14" ht="12.75">
      <c r="A16" s="8" t="s">
        <v>0</v>
      </c>
      <c r="B16" s="17" t="s">
        <v>26</v>
      </c>
      <c r="C16" s="27" t="s">
        <v>42</v>
      </c>
      <c r="D16" s="12">
        <v>670000</v>
      </c>
      <c r="E16" s="12">
        <v>67000</v>
      </c>
      <c r="F16" s="12">
        <v>300000</v>
      </c>
      <c r="G16" s="12">
        <v>20000</v>
      </c>
      <c r="H16" s="12">
        <v>140000</v>
      </c>
      <c r="I16" s="12">
        <v>140000</v>
      </c>
      <c r="J16" s="12">
        <v>0</v>
      </c>
      <c r="K16" s="12"/>
      <c r="L16" s="12"/>
      <c r="M16" s="12">
        <v>303000</v>
      </c>
      <c r="N16" s="13"/>
    </row>
    <row r="17" spans="1:14" ht="21" customHeight="1" thickBot="1">
      <c r="A17" s="35"/>
      <c r="B17" s="9" t="s">
        <v>34</v>
      </c>
      <c r="C17" s="10" t="s">
        <v>33</v>
      </c>
      <c r="D17" s="11">
        <v>638000</v>
      </c>
      <c r="E17" s="11">
        <v>38000</v>
      </c>
      <c r="F17" s="11">
        <v>600000</v>
      </c>
      <c r="G17" s="11">
        <v>50000</v>
      </c>
      <c r="H17" s="11">
        <v>400000</v>
      </c>
      <c r="I17" s="11">
        <v>150000</v>
      </c>
      <c r="J17" s="11"/>
      <c r="K17" s="51"/>
      <c r="L17" s="51"/>
      <c r="M17" s="11"/>
      <c r="N17" s="52"/>
    </row>
    <row r="18" spans="1:14" ht="14.25" thickBot="1" thickTop="1">
      <c r="A18" s="24"/>
      <c r="B18" s="25" t="s">
        <v>11</v>
      </c>
      <c r="C18" s="25"/>
      <c r="D18" s="26">
        <f>SUM(D13:D17)</f>
        <v>1389000</v>
      </c>
      <c r="E18" s="26">
        <f aca="true" t="shared" si="0" ref="E18:N18">SUM(E13:E17)</f>
        <v>105000</v>
      </c>
      <c r="F18" s="26">
        <f t="shared" si="0"/>
        <v>981000</v>
      </c>
      <c r="G18" s="26">
        <f t="shared" si="0"/>
        <v>151000</v>
      </c>
      <c r="H18" s="26">
        <f t="shared" si="0"/>
        <v>540000</v>
      </c>
      <c r="I18" s="26">
        <f t="shared" si="0"/>
        <v>290000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303000</v>
      </c>
      <c r="N18" s="26">
        <f t="shared" si="0"/>
        <v>0</v>
      </c>
    </row>
    <row r="19" spans="1:14" ht="37.5" customHeight="1" thickBot="1" thickTop="1">
      <c r="A19" s="35" t="s">
        <v>35</v>
      </c>
      <c r="B19" s="9" t="s">
        <v>36</v>
      </c>
      <c r="C19" s="9" t="s">
        <v>37</v>
      </c>
      <c r="D19" s="70">
        <v>3070000</v>
      </c>
      <c r="E19" s="70">
        <v>40000</v>
      </c>
      <c r="F19" s="70">
        <v>30000</v>
      </c>
      <c r="G19" s="70">
        <v>30000</v>
      </c>
      <c r="H19" s="70"/>
      <c r="I19" s="70"/>
      <c r="J19" s="70"/>
      <c r="K19" s="70"/>
      <c r="L19" s="70"/>
      <c r="M19" s="70">
        <v>3000000</v>
      </c>
      <c r="N19" s="70"/>
    </row>
    <row r="20" spans="1:14" ht="14.25" thickBot="1" thickTop="1">
      <c r="A20" s="24"/>
      <c r="B20" s="25" t="s">
        <v>38</v>
      </c>
      <c r="C20" s="25"/>
      <c r="D20" s="26">
        <f>SUM(D19)</f>
        <v>3070000</v>
      </c>
      <c r="E20" s="26">
        <f aca="true" t="shared" si="1" ref="E20:N20">SUM(E19)</f>
        <v>40000</v>
      </c>
      <c r="F20" s="26">
        <f t="shared" si="1"/>
        <v>30000</v>
      </c>
      <c r="G20" s="26">
        <f t="shared" si="1"/>
        <v>30000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6">
        <f t="shared" si="1"/>
        <v>3000000</v>
      </c>
      <c r="N20" s="26">
        <f t="shared" si="1"/>
        <v>0</v>
      </c>
    </row>
    <row r="21" spans="1:14" ht="40.5" customHeight="1" thickTop="1">
      <c r="A21" s="8" t="s">
        <v>12</v>
      </c>
      <c r="B21" s="17" t="s">
        <v>60</v>
      </c>
      <c r="C21" s="66">
        <v>2009</v>
      </c>
      <c r="D21" s="20">
        <v>50000</v>
      </c>
      <c r="E21" s="20">
        <v>0</v>
      </c>
      <c r="F21" s="20">
        <v>50000</v>
      </c>
      <c r="G21" s="20">
        <v>50000</v>
      </c>
      <c r="H21" s="42">
        <v>0</v>
      </c>
      <c r="I21" s="20">
        <v>0</v>
      </c>
      <c r="J21" s="20" t="s">
        <v>61</v>
      </c>
      <c r="K21" s="77"/>
      <c r="L21" s="20"/>
      <c r="M21" s="78">
        <v>0</v>
      </c>
      <c r="N21" s="79"/>
    </row>
    <row r="22" spans="1:14" ht="46.5" customHeight="1">
      <c r="A22" s="8" t="s">
        <v>12</v>
      </c>
      <c r="B22" s="17" t="s">
        <v>62</v>
      </c>
      <c r="C22" s="66" t="s">
        <v>33</v>
      </c>
      <c r="D22" s="20">
        <v>1417329</v>
      </c>
      <c r="E22" s="20">
        <v>34090</v>
      </c>
      <c r="F22" s="20">
        <v>1383239</v>
      </c>
      <c r="G22" s="20">
        <v>883355</v>
      </c>
      <c r="H22" s="42">
        <v>499884</v>
      </c>
      <c r="I22" s="20"/>
      <c r="J22" s="20"/>
      <c r="K22" s="77"/>
      <c r="L22" s="20"/>
      <c r="M22" s="78"/>
      <c r="N22" s="79"/>
    </row>
    <row r="23" spans="1:14" ht="12.75">
      <c r="A23" s="6" t="s">
        <v>4</v>
      </c>
      <c r="B23" s="95" t="s">
        <v>23</v>
      </c>
      <c r="C23" s="95" t="s">
        <v>5</v>
      </c>
      <c r="D23" s="95" t="s">
        <v>6</v>
      </c>
      <c r="E23" s="6" t="s">
        <v>7</v>
      </c>
      <c r="F23" s="95" t="s">
        <v>55</v>
      </c>
      <c r="G23" s="92" t="s">
        <v>8</v>
      </c>
      <c r="H23" s="93"/>
      <c r="I23" s="93"/>
      <c r="J23" s="93"/>
      <c r="K23" s="93"/>
      <c r="L23" s="93"/>
      <c r="M23" s="93"/>
      <c r="N23" s="94"/>
    </row>
    <row r="24" spans="1:14" ht="77.25" customHeight="1">
      <c r="A24" s="6" t="s">
        <v>22</v>
      </c>
      <c r="B24" s="96"/>
      <c r="C24" s="96"/>
      <c r="D24" s="96"/>
      <c r="E24" s="6" t="s">
        <v>54</v>
      </c>
      <c r="F24" s="96"/>
      <c r="G24" s="6" t="s">
        <v>24</v>
      </c>
      <c r="H24" s="6" t="s">
        <v>56</v>
      </c>
      <c r="I24" s="6" t="s">
        <v>59</v>
      </c>
      <c r="J24" s="6" t="s">
        <v>48</v>
      </c>
      <c r="K24" s="6" t="s">
        <v>63</v>
      </c>
      <c r="L24" s="6" t="s">
        <v>49</v>
      </c>
      <c r="M24" s="6" t="s">
        <v>9</v>
      </c>
      <c r="N24" s="7" t="s">
        <v>25</v>
      </c>
    </row>
    <row r="25" spans="1:14" ht="39">
      <c r="A25" s="30" t="s">
        <v>12</v>
      </c>
      <c r="B25" s="14" t="s">
        <v>72</v>
      </c>
      <c r="C25" s="31">
        <v>2009</v>
      </c>
      <c r="D25" s="28">
        <v>30000</v>
      </c>
      <c r="E25" s="28">
        <v>0</v>
      </c>
      <c r="F25" s="28">
        <v>30000</v>
      </c>
      <c r="G25" s="28">
        <v>30000</v>
      </c>
      <c r="H25" s="28"/>
      <c r="I25" s="16"/>
      <c r="J25" s="16"/>
      <c r="K25" s="32"/>
      <c r="L25" s="32"/>
      <c r="M25" s="33">
        <v>0</v>
      </c>
      <c r="N25" s="34"/>
    </row>
    <row r="26" spans="1:14" ht="22.5" customHeight="1">
      <c r="A26" s="30" t="s">
        <v>12</v>
      </c>
      <c r="B26" s="14" t="s">
        <v>74</v>
      </c>
      <c r="C26" s="31">
        <v>2009</v>
      </c>
      <c r="D26" s="28">
        <v>15000</v>
      </c>
      <c r="E26" s="28"/>
      <c r="F26" s="28">
        <v>15000</v>
      </c>
      <c r="G26" s="28">
        <v>15000</v>
      </c>
      <c r="H26" s="28"/>
      <c r="I26" s="16"/>
      <c r="J26" s="16"/>
      <c r="K26" s="32"/>
      <c r="L26" s="32"/>
      <c r="M26" s="33"/>
      <c r="N26" s="34"/>
    </row>
    <row r="27" spans="1:14" ht="29.25">
      <c r="A27" s="30" t="s">
        <v>12</v>
      </c>
      <c r="B27" s="14" t="s">
        <v>75</v>
      </c>
      <c r="C27" s="31">
        <v>2009</v>
      </c>
      <c r="D27" s="28">
        <v>35000</v>
      </c>
      <c r="E27" s="28"/>
      <c r="F27" s="28">
        <v>35000</v>
      </c>
      <c r="G27" s="28">
        <v>35000</v>
      </c>
      <c r="H27" s="28"/>
      <c r="I27" s="16"/>
      <c r="J27" s="16"/>
      <c r="K27" s="32"/>
      <c r="L27" s="32"/>
      <c r="M27" s="33"/>
      <c r="N27" s="34"/>
    </row>
    <row r="28" spans="1:14" ht="29.25">
      <c r="A28" s="30" t="s">
        <v>12</v>
      </c>
      <c r="B28" s="14" t="s">
        <v>73</v>
      </c>
      <c r="C28" s="31">
        <v>2009</v>
      </c>
      <c r="D28" s="28">
        <v>45000</v>
      </c>
      <c r="E28" s="28">
        <v>0</v>
      </c>
      <c r="F28" s="28">
        <v>45000</v>
      </c>
      <c r="G28" s="28">
        <v>45000</v>
      </c>
      <c r="H28" s="28"/>
      <c r="I28" s="16"/>
      <c r="J28" s="16"/>
      <c r="K28" s="32"/>
      <c r="L28" s="32"/>
      <c r="M28" s="33"/>
      <c r="N28" s="34"/>
    </row>
    <row r="29" spans="1:14" ht="55.5" customHeight="1">
      <c r="A29" s="30" t="s">
        <v>12</v>
      </c>
      <c r="B29" s="14" t="s">
        <v>64</v>
      </c>
      <c r="C29" s="31" t="s">
        <v>39</v>
      </c>
      <c r="D29" s="28">
        <v>350000</v>
      </c>
      <c r="E29" s="28">
        <v>0</v>
      </c>
      <c r="F29" s="28">
        <v>60000</v>
      </c>
      <c r="G29" s="28">
        <v>10000</v>
      </c>
      <c r="H29" s="28"/>
      <c r="I29" s="16">
        <v>50000</v>
      </c>
      <c r="J29" s="16"/>
      <c r="K29" s="32"/>
      <c r="L29" s="28">
        <v>0</v>
      </c>
      <c r="M29" s="33">
        <v>290000</v>
      </c>
      <c r="N29" s="34"/>
    </row>
    <row r="30" spans="1:14" ht="29.25">
      <c r="A30" s="35" t="s">
        <v>12</v>
      </c>
      <c r="B30" s="9" t="s">
        <v>89</v>
      </c>
      <c r="C30" s="21" t="s">
        <v>39</v>
      </c>
      <c r="D30" s="18">
        <v>2031000</v>
      </c>
      <c r="E30" s="18">
        <v>600000</v>
      </c>
      <c r="F30" s="18">
        <v>1431000</v>
      </c>
      <c r="G30" s="18">
        <v>116000</v>
      </c>
      <c r="H30" s="18"/>
      <c r="I30" s="11">
        <v>600000</v>
      </c>
      <c r="J30" s="18"/>
      <c r="K30" s="18">
        <v>715000</v>
      </c>
      <c r="L30" s="18">
        <v>0</v>
      </c>
      <c r="M30" s="22"/>
      <c r="N30" s="23"/>
    </row>
    <row r="31" spans="1:14" ht="19.5">
      <c r="A31" s="30" t="s">
        <v>12</v>
      </c>
      <c r="B31" s="14" t="s">
        <v>66</v>
      </c>
      <c r="C31" s="31">
        <v>2009</v>
      </c>
      <c r="D31" s="28">
        <v>60000</v>
      </c>
      <c r="E31" s="28"/>
      <c r="F31" s="28">
        <v>60000</v>
      </c>
      <c r="G31" s="28">
        <v>60000</v>
      </c>
      <c r="H31" s="28"/>
      <c r="I31" s="16"/>
      <c r="J31" s="28">
        <v>0</v>
      </c>
      <c r="K31" s="32"/>
      <c r="L31" s="32"/>
      <c r="M31" s="33"/>
      <c r="N31" s="34"/>
    </row>
    <row r="32" spans="1:14" ht="44.25" customHeight="1">
      <c r="A32" s="35" t="s">
        <v>12</v>
      </c>
      <c r="B32" s="9" t="s">
        <v>65</v>
      </c>
      <c r="C32" s="21" t="s">
        <v>39</v>
      </c>
      <c r="D32" s="18">
        <v>402000</v>
      </c>
      <c r="E32" s="18">
        <v>70000</v>
      </c>
      <c r="F32" s="18">
        <v>90000</v>
      </c>
      <c r="G32" s="18">
        <v>90000</v>
      </c>
      <c r="H32" s="18"/>
      <c r="I32" s="11"/>
      <c r="J32" s="18"/>
      <c r="K32" s="36"/>
      <c r="L32" s="18">
        <v>0</v>
      </c>
      <c r="M32" s="22">
        <v>242000</v>
      </c>
      <c r="N32" s="23"/>
    </row>
    <row r="33" spans="1:14" ht="33.75" customHeight="1">
      <c r="A33" s="30" t="s">
        <v>12</v>
      </c>
      <c r="B33" s="14" t="s">
        <v>71</v>
      </c>
      <c r="C33" s="31" t="s">
        <v>39</v>
      </c>
      <c r="D33" s="28">
        <v>272000</v>
      </c>
      <c r="E33" s="28">
        <v>75000</v>
      </c>
      <c r="F33" s="28">
        <v>30000</v>
      </c>
      <c r="G33" s="28">
        <v>30000</v>
      </c>
      <c r="H33" s="28"/>
      <c r="I33" s="16"/>
      <c r="J33" s="28"/>
      <c r="K33" s="32"/>
      <c r="L33" s="28">
        <v>0</v>
      </c>
      <c r="M33" s="33">
        <v>167000</v>
      </c>
      <c r="N33" s="34"/>
    </row>
    <row r="34" spans="1:14" ht="27" customHeight="1">
      <c r="A34" s="30" t="s">
        <v>12</v>
      </c>
      <c r="B34" s="14" t="s">
        <v>70</v>
      </c>
      <c r="C34" s="31" t="s">
        <v>33</v>
      </c>
      <c r="D34" s="28">
        <v>95000</v>
      </c>
      <c r="E34" s="28">
        <v>51000</v>
      </c>
      <c r="F34" s="28">
        <v>44000</v>
      </c>
      <c r="G34" s="28">
        <v>8000</v>
      </c>
      <c r="H34" s="28"/>
      <c r="I34" s="16"/>
      <c r="J34" s="28">
        <v>36000</v>
      </c>
      <c r="K34" s="32"/>
      <c r="L34" s="28"/>
      <c r="M34" s="33"/>
      <c r="N34" s="34"/>
    </row>
    <row r="35" spans="1:14" ht="39" customHeight="1">
      <c r="A35" s="30" t="s">
        <v>12</v>
      </c>
      <c r="B35" s="14" t="s">
        <v>67</v>
      </c>
      <c r="C35" s="31" t="s">
        <v>33</v>
      </c>
      <c r="D35" s="28">
        <v>110000</v>
      </c>
      <c r="E35" s="28">
        <v>60000</v>
      </c>
      <c r="F35" s="28">
        <v>50000</v>
      </c>
      <c r="G35" s="28">
        <v>50000</v>
      </c>
      <c r="H35" s="28"/>
      <c r="I35" s="16"/>
      <c r="J35" s="16"/>
      <c r="K35" s="32"/>
      <c r="L35" s="28"/>
      <c r="M35" s="33"/>
      <c r="N35" s="34"/>
    </row>
    <row r="36" spans="1:14" ht="28.5" customHeight="1" thickBot="1">
      <c r="A36" s="35" t="s">
        <v>69</v>
      </c>
      <c r="B36" s="9" t="s">
        <v>68</v>
      </c>
      <c r="C36" s="21">
        <v>2009</v>
      </c>
      <c r="D36" s="18">
        <v>30000</v>
      </c>
      <c r="E36" s="18"/>
      <c r="F36" s="18">
        <v>30000</v>
      </c>
      <c r="G36" s="18">
        <v>30000</v>
      </c>
      <c r="H36" s="18"/>
      <c r="I36" s="11"/>
      <c r="J36" s="11"/>
      <c r="K36" s="36"/>
      <c r="L36" s="18"/>
      <c r="M36" s="22"/>
      <c r="N36" s="23"/>
    </row>
    <row r="37" spans="1:14" ht="24" customHeight="1" thickTop="1">
      <c r="A37" s="57"/>
      <c r="B37" s="58" t="s">
        <v>13</v>
      </c>
      <c r="C37" s="58"/>
      <c r="D37" s="59">
        <f aca="true" t="shared" si="2" ref="D37:I37">D36+D35+D34+D33+D32+D31+D30+D29+D28+D27+D26+D25+D22+D21</f>
        <v>4942329</v>
      </c>
      <c r="E37" s="59">
        <f t="shared" si="2"/>
        <v>890090</v>
      </c>
      <c r="F37" s="59">
        <f t="shared" si="2"/>
        <v>3353239</v>
      </c>
      <c r="G37" s="59">
        <f t="shared" si="2"/>
        <v>1452355</v>
      </c>
      <c r="H37" s="59">
        <f t="shared" si="2"/>
        <v>499884</v>
      </c>
      <c r="I37" s="59">
        <f t="shared" si="2"/>
        <v>650000</v>
      </c>
      <c r="J37" s="59">
        <f>J36+J35+J34+J33+J32+J31+J30+J29+J28+J27+J26+J25+J22</f>
        <v>36000</v>
      </c>
      <c r="K37" s="59">
        <f>K36+K35+K34+K33+K32+K31+K30+K29+K28+K27+K26+K25+K22+K21</f>
        <v>715000</v>
      </c>
      <c r="L37" s="59">
        <f>L36+L35+L34+L33+L32+L31+L30+L29+L28+L27+L26+L25+L22+L21</f>
        <v>0</v>
      </c>
      <c r="M37" s="59">
        <f>M36+M35+M34+M33+M32+M31+M30+M29+M28+M27+M26+M25+M22+M21</f>
        <v>699000</v>
      </c>
      <c r="N37" s="59">
        <f>N36+N35+N34+N33+N32+N31+N30+N29+N28+N27+N26+N25+N22+N21</f>
        <v>0</v>
      </c>
    </row>
    <row r="38" spans="1:14" ht="16.5" customHeight="1">
      <c r="A38" s="6" t="s">
        <v>4</v>
      </c>
      <c r="B38" s="95" t="s">
        <v>23</v>
      </c>
      <c r="C38" s="95" t="s">
        <v>5</v>
      </c>
      <c r="D38" s="95" t="s">
        <v>6</v>
      </c>
      <c r="E38" s="6" t="s">
        <v>7</v>
      </c>
      <c r="F38" s="95" t="s">
        <v>55</v>
      </c>
      <c r="G38" s="92" t="s">
        <v>8</v>
      </c>
      <c r="H38" s="93"/>
      <c r="I38" s="93"/>
      <c r="J38" s="93"/>
      <c r="K38" s="93"/>
      <c r="L38" s="93"/>
      <c r="M38" s="93"/>
      <c r="N38" s="94"/>
    </row>
    <row r="39" spans="1:14" ht="76.5" customHeight="1">
      <c r="A39" s="6" t="s">
        <v>22</v>
      </c>
      <c r="B39" s="96"/>
      <c r="C39" s="96"/>
      <c r="D39" s="96"/>
      <c r="E39" s="6" t="s">
        <v>54</v>
      </c>
      <c r="F39" s="96"/>
      <c r="G39" s="6" t="s">
        <v>24</v>
      </c>
      <c r="H39" s="6" t="s">
        <v>56</v>
      </c>
      <c r="I39" s="6" t="s">
        <v>59</v>
      </c>
      <c r="J39" s="6" t="s">
        <v>48</v>
      </c>
      <c r="K39" s="6" t="s">
        <v>63</v>
      </c>
      <c r="L39" s="6" t="s">
        <v>49</v>
      </c>
      <c r="M39" s="6" t="s">
        <v>9</v>
      </c>
      <c r="N39" s="7" t="s">
        <v>25</v>
      </c>
    </row>
    <row r="40" spans="1:14" ht="49.5" thickBot="1">
      <c r="A40" s="53" t="s">
        <v>14</v>
      </c>
      <c r="B40" s="54" t="s">
        <v>50</v>
      </c>
      <c r="C40" s="55" t="s">
        <v>40</v>
      </c>
      <c r="D40" s="56">
        <v>4000000</v>
      </c>
      <c r="E40" s="56">
        <v>15000</v>
      </c>
      <c r="F40" s="56">
        <v>30000</v>
      </c>
      <c r="G40" s="56">
        <v>30000</v>
      </c>
      <c r="H40" s="56"/>
      <c r="I40" s="56"/>
      <c r="J40" s="56"/>
      <c r="K40" s="71"/>
      <c r="L40" s="56"/>
      <c r="M40" s="56">
        <v>3955000</v>
      </c>
      <c r="N40" s="56"/>
    </row>
    <row r="41" spans="1:14" ht="14.25" thickBot="1" thickTop="1">
      <c r="A41" s="24"/>
      <c r="B41" s="25" t="s">
        <v>15</v>
      </c>
      <c r="C41" s="25"/>
      <c r="D41" s="26">
        <f>SUM(D40)</f>
        <v>4000000</v>
      </c>
      <c r="E41" s="26">
        <f aca="true" t="shared" si="3" ref="E41:N41">SUM(E40)</f>
        <v>15000</v>
      </c>
      <c r="F41" s="26">
        <f t="shared" si="3"/>
        <v>30000</v>
      </c>
      <c r="G41" s="26">
        <f t="shared" si="3"/>
        <v>30000</v>
      </c>
      <c r="H41" s="26">
        <f t="shared" si="3"/>
        <v>0</v>
      </c>
      <c r="I41" s="26">
        <f t="shared" si="3"/>
        <v>0</v>
      </c>
      <c r="J41" s="26">
        <f t="shared" si="3"/>
        <v>0</v>
      </c>
      <c r="K41" s="26">
        <f t="shared" si="3"/>
        <v>0</v>
      </c>
      <c r="L41" s="26">
        <f t="shared" si="3"/>
        <v>0</v>
      </c>
      <c r="M41" s="26">
        <f t="shared" si="3"/>
        <v>3955000</v>
      </c>
      <c r="N41" s="26">
        <f t="shared" si="3"/>
        <v>0</v>
      </c>
    </row>
    <row r="42" spans="1:14" ht="30.75" thickBot="1" thickTop="1">
      <c r="A42" s="65" t="s">
        <v>27</v>
      </c>
      <c r="B42" s="62" t="s">
        <v>76</v>
      </c>
      <c r="C42" s="63">
        <v>2008</v>
      </c>
      <c r="D42" s="64">
        <v>210000</v>
      </c>
      <c r="E42" s="64">
        <v>110000</v>
      </c>
      <c r="F42" s="64">
        <v>100000</v>
      </c>
      <c r="G42" s="64">
        <v>100000</v>
      </c>
      <c r="H42" s="64"/>
      <c r="I42" s="64"/>
      <c r="J42" s="64"/>
      <c r="K42" s="64"/>
      <c r="L42" s="64"/>
      <c r="M42" s="64"/>
      <c r="N42" s="64"/>
    </row>
    <row r="43" spans="1:14" ht="14.25" thickBot="1" thickTop="1">
      <c r="A43" s="43"/>
      <c r="B43" s="45" t="s">
        <v>47</v>
      </c>
      <c r="C43" s="40"/>
      <c r="D43" s="41">
        <f>SUM(D42)</f>
        <v>210000</v>
      </c>
      <c r="E43" s="41">
        <f aca="true" t="shared" si="4" ref="E43:N43">SUM(E42)</f>
        <v>110000</v>
      </c>
      <c r="F43" s="41">
        <f t="shared" si="4"/>
        <v>100000</v>
      </c>
      <c r="G43" s="41">
        <f t="shared" si="4"/>
        <v>100000</v>
      </c>
      <c r="H43" s="41">
        <f t="shared" si="4"/>
        <v>0</v>
      </c>
      <c r="I43" s="41">
        <f t="shared" si="4"/>
        <v>0</v>
      </c>
      <c r="J43" s="41">
        <f t="shared" si="4"/>
        <v>0</v>
      </c>
      <c r="K43" s="41">
        <f t="shared" si="4"/>
        <v>0</v>
      </c>
      <c r="L43" s="41">
        <f t="shared" si="4"/>
        <v>0</v>
      </c>
      <c r="M43" s="41">
        <f t="shared" si="4"/>
        <v>0</v>
      </c>
      <c r="N43" s="41">
        <f t="shared" si="4"/>
        <v>0</v>
      </c>
    </row>
    <row r="44" spans="1:14" ht="20.25" thickTop="1">
      <c r="A44" s="69">
        <v>80101</v>
      </c>
      <c r="B44" s="60" t="s">
        <v>77</v>
      </c>
      <c r="C44" s="61" t="s">
        <v>33</v>
      </c>
      <c r="D44" s="19">
        <v>122000</v>
      </c>
      <c r="E44" s="19">
        <v>62000</v>
      </c>
      <c r="F44" s="19">
        <v>60000</v>
      </c>
      <c r="G44" s="19">
        <v>60000</v>
      </c>
      <c r="H44" s="72"/>
      <c r="I44" s="72"/>
      <c r="J44" s="72"/>
      <c r="K44" s="19"/>
      <c r="L44" s="19"/>
      <c r="M44" s="67"/>
      <c r="N44" s="68"/>
    </row>
    <row r="45" spans="1:14" ht="19.5">
      <c r="A45" s="15">
        <v>80101</v>
      </c>
      <c r="B45" s="14" t="s">
        <v>78</v>
      </c>
      <c r="C45" s="31" t="s">
        <v>43</v>
      </c>
      <c r="D45" s="28">
        <v>13084000</v>
      </c>
      <c r="E45" s="28">
        <v>84000</v>
      </c>
      <c r="F45" s="28">
        <v>90000</v>
      </c>
      <c r="G45" s="28">
        <v>90000</v>
      </c>
      <c r="H45" s="44"/>
      <c r="I45" s="44"/>
      <c r="J45" s="44"/>
      <c r="K45" s="28"/>
      <c r="L45" s="28"/>
      <c r="M45" s="33">
        <v>12910000</v>
      </c>
      <c r="N45" s="34"/>
    </row>
    <row r="46" spans="1:14" ht="20.25" thickBot="1">
      <c r="A46" s="15">
        <v>80101</v>
      </c>
      <c r="B46" s="14" t="s">
        <v>79</v>
      </c>
      <c r="C46" s="31" t="s">
        <v>45</v>
      </c>
      <c r="D46" s="28">
        <v>76144</v>
      </c>
      <c r="E46" s="28">
        <v>46144</v>
      </c>
      <c r="F46" s="28">
        <v>30000</v>
      </c>
      <c r="G46" s="28">
        <v>30000</v>
      </c>
      <c r="H46" s="44"/>
      <c r="I46" s="44"/>
      <c r="J46" s="44"/>
      <c r="K46" s="28"/>
      <c r="L46" s="28"/>
      <c r="M46" s="33"/>
      <c r="N46" s="34"/>
    </row>
    <row r="47" spans="1:14" ht="14.25" thickBot="1" thickTop="1">
      <c r="A47" s="25"/>
      <c r="B47" s="25" t="s">
        <v>41</v>
      </c>
      <c r="C47" s="45"/>
      <c r="D47" s="46">
        <f>SUM(D44:D46)</f>
        <v>13282144</v>
      </c>
      <c r="E47" s="46">
        <f aca="true" t="shared" si="5" ref="E47:N47">SUM(E44:E46)</f>
        <v>192144</v>
      </c>
      <c r="F47" s="46">
        <f t="shared" si="5"/>
        <v>180000</v>
      </c>
      <c r="G47" s="46">
        <f t="shared" si="5"/>
        <v>180000</v>
      </c>
      <c r="H47" s="46">
        <f t="shared" si="5"/>
        <v>0</v>
      </c>
      <c r="I47" s="46">
        <f t="shared" si="5"/>
        <v>0</v>
      </c>
      <c r="J47" s="46">
        <f t="shared" si="5"/>
        <v>0</v>
      </c>
      <c r="K47" s="46">
        <f t="shared" si="5"/>
        <v>0</v>
      </c>
      <c r="L47" s="46">
        <f t="shared" si="5"/>
        <v>0</v>
      </c>
      <c r="M47" s="46">
        <f t="shared" si="5"/>
        <v>12910000</v>
      </c>
      <c r="N47" s="46">
        <f t="shared" si="5"/>
        <v>0</v>
      </c>
    </row>
    <row r="48" spans="1:14" ht="40.5" thickBot="1" thickTop="1">
      <c r="A48" s="15">
        <v>85195</v>
      </c>
      <c r="B48" s="29" t="s">
        <v>44</v>
      </c>
      <c r="C48" s="31" t="s">
        <v>37</v>
      </c>
      <c r="D48" s="28">
        <v>533000</v>
      </c>
      <c r="E48" s="28">
        <v>3000</v>
      </c>
      <c r="F48" s="28">
        <v>50000</v>
      </c>
      <c r="G48" s="28">
        <v>50000</v>
      </c>
      <c r="H48" s="28"/>
      <c r="I48" s="28">
        <v>0</v>
      </c>
      <c r="J48" s="28"/>
      <c r="K48" s="44"/>
      <c r="L48" s="44"/>
      <c r="M48" s="33">
        <v>480000</v>
      </c>
      <c r="N48" s="44"/>
    </row>
    <row r="49" spans="1:14" ht="14.25" thickBot="1" thickTop="1">
      <c r="A49" s="47"/>
      <c r="B49" s="25" t="s">
        <v>16</v>
      </c>
      <c r="C49" s="40"/>
      <c r="D49" s="41">
        <f>SUM(D48)</f>
        <v>533000</v>
      </c>
      <c r="E49" s="41">
        <f aca="true" t="shared" si="6" ref="E49:N49">SUM(E48)</f>
        <v>3000</v>
      </c>
      <c r="F49" s="41">
        <f t="shared" si="6"/>
        <v>50000</v>
      </c>
      <c r="G49" s="41">
        <f t="shared" si="6"/>
        <v>50000</v>
      </c>
      <c r="H49" s="41">
        <f t="shared" si="6"/>
        <v>0</v>
      </c>
      <c r="I49" s="41">
        <f t="shared" si="6"/>
        <v>0</v>
      </c>
      <c r="J49" s="41">
        <f t="shared" si="6"/>
        <v>0</v>
      </c>
      <c r="K49" s="41">
        <f t="shared" si="6"/>
        <v>0</v>
      </c>
      <c r="L49" s="41">
        <f t="shared" si="6"/>
        <v>0</v>
      </c>
      <c r="M49" s="41">
        <f t="shared" si="6"/>
        <v>480000</v>
      </c>
      <c r="N49" s="41">
        <f t="shared" si="6"/>
        <v>0</v>
      </c>
    </row>
    <row r="50" spans="1:14" ht="13.5" thickTop="1">
      <c r="A50" s="99" t="s">
        <v>28</v>
      </c>
      <c r="B50" s="101" t="s">
        <v>80</v>
      </c>
      <c r="C50" s="103" t="s">
        <v>39</v>
      </c>
      <c r="D50" s="97">
        <v>1600000</v>
      </c>
      <c r="E50" s="97">
        <v>42000</v>
      </c>
      <c r="F50" s="97">
        <v>780000</v>
      </c>
      <c r="G50" s="97">
        <v>42200</v>
      </c>
      <c r="H50" s="97">
        <v>380000</v>
      </c>
      <c r="I50" s="20" t="s">
        <v>29</v>
      </c>
      <c r="J50" s="20" t="s">
        <v>88</v>
      </c>
      <c r="K50" s="97"/>
      <c r="L50" s="97"/>
      <c r="M50" s="97">
        <v>778000</v>
      </c>
      <c r="N50" s="97"/>
    </row>
    <row r="51" spans="1:14" ht="12.75">
      <c r="A51" s="100"/>
      <c r="B51" s="102"/>
      <c r="C51" s="104"/>
      <c r="D51" s="98"/>
      <c r="E51" s="98"/>
      <c r="F51" s="98"/>
      <c r="G51" s="98"/>
      <c r="H51" s="98"/>
      <c r="I51" s="19">
        <v>300000</v>
      </c>
      <c r="J51" s="19">
        <v>57800</v>
      </c>
      <c r="K51" s="98"/>
      <c r="L51" s="98"/>
      <c r="M51" s="98"/>
      <c r="N51" s="98"/>
    </row>
    <row r="52" spans="1:14" ht="19.5">
      <c r="A52" s="30" t="s">
        <v>30</v>
      </c>
      <c r="B52" s="14" t="s">
        <v>81</v>
      </c>
      <c r="C52" s="31">
        <v>2009</v>
      </c>
      <c r="D52" s="28">
        <v>40000</v>
      </c>
      <c r="E52" s="28"/>
      <c r="F52" s="28">
        <v>40000</v>
      </c>
      <c r="G52" s="28">
        <v>40000</v>
      </c>
      <c r="H52" s="28"/>
      <c r="I52" s="28"/>
      <c r="J52" s="28"/>
      <c r="K52" s="28"/>
      <c r="L52" s="28"/>
      <c r="M52" s="28"/>
      <c r="N52" s="28"/>
    </row>
    <row r="53" spans="1:14" ht="20.25" thickBot="1">
      <c r="A53" s="35" t="s">
        <v>30</v>
      </c>
      <c r="B53" s="9" t="s">
        <v>82</v>
      </c>
      <c r="C53" s="21">
        <v>2009</v>
      </c>
      <c r="D53" s="18">
        <v>20000</v>
      </c>
      <c r="E53" s="18"/>
      <c r="F53" s="18">
        <v>20000</v>
      </c>
      <c r="G53" s="18">
        <v>20000</v>
      </c>
      <c r="H53" s="18"/>
      <c r="I53" s="18"/>
      <c r="J53" s="18"/>
      <c r="K53" s="18"/>
      <c r="L53" s="18"/>
      <c r="M53" s="18"/>
      <c r="N53" s="18"/>
    </row>
    <row r="54" spans="1:14" ht="14.25" thickBot="1" thickTop="1">
      <c r="A54" s="47"/>
      <c r="B54" s="25" t="s">
        <v>17</v>
      </c>
      <c r="C54" s="40"/>
      <c r="D54" s="41">
        <f>D53+D52+D50</f>
        <v>1660000</v>
      </c>
      <c r="E54" s="41">
        <f>E53+E52+E50</f>
        <v>42000</v>
      </c>
      <c r="F54" s="41">
        <f>F53+F52+F50</f>
        <v>840000</v>
      </c>
      <c r="G54" s="41">
        <f>G53+G52+G50</f>
        <v>102200</v>
      </c>
      <c r="H54" s="41">
        <f>H53+H52+H50</f>
        <v>380000</v>
      </c>
      <c r="I54" s="41">
        <f>I53+I52+I51</f>
        <v>300000</v>
      </c>
      <c r="J54" s="41">
        <f>J53+J52+J51</f>
        <v>57800</v>
      </c>
      <c r="K54" s="41">
        <f>K53+K52+K50</f>
        <v>0</v>
      </c>
      <c r="L54" s="41">
        <f>L53+L52+L50</f>
        <v>0</v>
      </c>
      <c r="M54" s="41">
        <f>M53+M52+M50</f>
        <v>778000</v>
      </c>
      <c r="N54" s="41">
        <f>N53+N52+N50</f>
        <v>0</v>
      </c>
    </row>
    <row r="55" spans="1:14" ht="20.25" thickTop="1">
      <c r="A55" s="73" t="s">
        <v>18</v>
      </c>
      <c r="B55" s="74" t="s">
        <v>19</v>
      </c>
      <c r="C55" s="75" t="s">
        <v>46</v>
      </c>
      <c r="D55" s="76">
        <v>590000</v>
      </c>
      <c r="E55" s="76">
        <v>278000</v>
      </c>
      <c r="F55" s="76">
        <v>100000</v>
      </c>
      <c r="G55" s="76">
        <v>100000</v>
      </c>
      <c r="H55" s="76"/>
      <c r="I55" s="76"/>
      <c r="J55" s="76"/>
      <c r="K55" s="76"/>
      <c r="L55" s="76"/>
      <c r="M55" s="76">
        <v>212000</v>
      </c>
      <c r="N55" s="76"/>
    </row>
    <row r="56" spans="1:14" ht="49.5" thickBot="1">
      <c r="A56" s="89" t="s">
        <v>83</v>
      </c>
      <c r="B56" s="37" t="s">
        <v>84</v>
      </c>
      <c r="C56" s="38">
        <v>2009</v>
      </c>
      <c r="D56" s="39">
        <v>15000</v>
      </c>
      <c r="E56" s="39">
        <v>0</v>
      </c>
      <c r="F56" s="39">
        <v>15000</v>
      </c>
      <c r="G56" s="39">
        <v>15000</v>
      </c>
      <c r="H56" s="39"/>
      <c r="I56" s="39"/>
      <c r="J56" s="39"/>
      <c r="K56" s="39"/>
      <c r="L56" s="39"/>
      <c r="M56" s="39"/>
      <c r="N56" s="39"/>
    </row>
    <row r="57" spans="1:14" ht="14.25" thickBot="1" thickTop="1">
      <c r="A57" s="47"/>
      <c r="B57" s="25" t="s">
        <v>20</v>
      </c>
      <c r="C57" s="40"/>
      <c r="D57" s="41">
        <f>SUM(D55:D56)</f>
        <v>605000</v>
      </c>
      <c r="E57" s="41">
        <f aca="true" t="shared" si="7" ref="E57:N57">SUM(E55:E56)</f>
        <v>278000</v>
      </c>
      <c r="F57" s="41">
        <f t="shared" si="7"/>
        <v>115000</v>
      </c>
      <c r="G57" s="41">
        <f t="shared" si="7"/>
        <v>115000</v>
      </c>
      <c r="H57" s="41">
        <f t="shared" si="7"/>
        <v>0</v>
      </c>
      <c r="I57" s="41">
        <f t="shared" si="7"/>
        <v>0</v>
      </c>
      <c r="J57" s="41">
        <f t="shared" si="7"/>
        <v>0</v>
      </c>
      <c r="K57" s="41">
        <f t="shared" si="7"/>
        <v>0</v>
      </c>
      <c r="L57" s="41">
        <f t="shared" si="7"/>
        <v>0</v>
      </c>
      <c r="M57" s="41">
        <f t="shared" si="7"/>
        <v>212000</v>
      </c>
      <c r="N57" s="41">
        <f t="shared" si="7"/>
        <v>0</v>
      </c>
    </row>
    <row r="58" spans="1:14" ht="21" thickBot="1" thickTop="1">
      <c r="A58" s="90" t="s">
        <v>85</v>
      </c>
      <c r="B58" s="83" t="s">
        <v>86</v>
      </c>
      <c r="C58" s="84" t="s">
        <v>33</v>
      </c>
      <c r="D58" s="85">
        <v>1195000</v>
      </c>
      <c r="E58" s="85"/>
      <c r="F58" s="85">
        <v>1195000</v>
      </c>
      <c r="G58" s="85">
        <v>65000</v>
      </c>
      <c r="H58" s="85"/>
      <c r="I58" s="85">
        <v>350000</v>
      </c>
      <c r="J58" s="85"/>
      <c r="K58" s="85">
        <v>780000</v>
      </c>
      <c r="L58" s="85"/>
      <c r="M58" s="82"/>
      <c r="N58" s="82"/>
    </row>
    <row r="59" spans="1:14" ht="13.5" thickTop="1">
      <c r="A59" s="6" t="s">
        <v>4</v>
      </c>
      <c r="B59" s="95" t="s">
        <v>23</v>
      </c>
      <c r="C59" s="95" t="s">
        <v>5</v>
      </c>
      <c r="D59" s="95" t="s">
        <v>6</v>
      </c>
      <c r="E59" s="6" t="s">
        <v>7</v>
      </c>
      <c r="F59" s="95" t="s">
        <v>55</v>
      </c>
      <c r="G59" s="92" t="s">
        <v>8</v>
      </c>
      <c r="H59" s="93"/>
      <c r="I59" s="93"/>
      <c r="J59" s="93"/>
      <c r="K59" s="93"/>
      <c r="L59" s="93"/>
      <c r="M59" s="93"/>
      <c r="N59" s="94"/>
    </row>
    <row r="60" spans="1:14" ht="72.75" customHeight="1" thickBot="1">
      <c r="A60" s="6" t="s">
        <v>22</v>
      </c>
      <c r="B60" s="96"/>
      <c r="C60" s="96"/>
      <c r="D60" s="96"/>
      <c r="E60" s="6" t="s">
        <v>54</v>
      </c>
      <c r="F60" s="96"/>
      <c r="G60" s="6" t="s">
        <v>24</v>
      </c>
      <c r="H60" s="6" t="s">
        <v>56</v>
      </c>
      <c r="I60" s="6" t="s">
        <v>59</v>
      </c>
      <c r="J60" s="6" t="s">
        <v>48</v>
      </c>
      <c r="K60" s="6" t="s">
        <v>63</v>
      </c>
      <c r="L60" s="6" t="s">
        <v>49</v>
      </c>
      <c r="M60" s="6" t="s">
        <v>9</v>
      </c>
      <c r="N60" s="7" t="s">
        <v>25</v>
      </c>
    </row>
    <row r="61" spans="1:14" ht="14.25" thickBot="1" thickTop="1">
      <c r="A61" s="91"/>
      <c r="B61" s="86" t="s">
        <v>87</v>
      </c>
      <c r="C61" s="87"/>
      <c r="D61" s="88">
        <f>SUM(D58)</f>
        <v>1195000</v>
      </c>
      <c r="E61" s="88">
        <f aca="true" t="shared" si="8" ref="E61:N61">SUM(E58)</f>
        <v>0</v>
      </c>
      <c r="F61" s="88">
        <f t="shared" si="8"/>
        <v>1195000</v>
      </c>
      <c r="G61" s="88">
        <f t="shared" si="8"/>
        <v>65000</v>
      </c>
      <c r="H61" s="88">
        <f t="shared" si="8"/>
        <v>0</v>
      </c>
      <c r="I61" s="88">
        <f t="shared" si="8"/>
        <v>350000</v>
      </c>
      <c r="J61" s="88">
        <f t="shared" si="8"/>
        <v>0</v>
      </c>
      <c r="K61" s="88">
        <f t="shared" si="8"/>
        <v>780000</v>
      </c>
      <c r="L61" s="88">
        <f t="shared" si="8"/>
        <v>0</v>
      </c>
      <c r="M61" s="88">
        <f t="shared" si="8"/>
        <v>0</v>
      </c>
      <c r="N61" s="88">
        <f t="shared" si="8"/>
        <v>0</v>
      </c>
    </row>
    <row r="62" spans="1:14" ht="14.25" thickBot="1" thickTop="1">
      <c r="A62" s="48"/>
      <c r="B62" s="48" t="s">
        <v>21</v>
      </c>
      <c r="C62" s="48"/>
      <c r="D62" s="49">
        <f aca="true" t="shared" si="9" ref="D62:N62">D61+D57+D54+D49+D47+D43+D41+D37+D20+D18</f>
        <v>30886473</v>
      </c>
      <c r="E62" s="49">
        <f t="shared" si="9"/>
        <v>1675234</v>
      </c>
      <c r="F62" s="49">
        <f t="shared" si="9"/>
        <v>6874239</v>
      </c>
      <c r="G62" s="49">
        <f t="shared" si="9"/>
        <v>2275555</v>
      </c>
      <c r="H62" s="49">
        <f t="shared" si="9"/>
        <v>1419884</v>
      </c>
      <c r="I62" s="49">
        <f t="shared" si="9"/>
        <v>1590000</v>
      </c>
      <c r="J62" s="49">
        <f t="shared" si="9"/>
        <v>93800</v>
      </c>
      <c r="K62" s="49">
        <f t="shared" si="9"/>
        <v>1495000</v>
      </c>
      <c r="L62" s="49">
        <f t="shared" si="9"/>
        <v>0</v>
      </c>
      <c r="M62" s="49">
        <f t="shared" si="9"/>
        <v>22337000</v>
      </c>
      <c r="N62" s="49">
        <f t="shared" si="9"/>
        <v>0</v>
      </c>
    </row>
    <row r="63" spans="1:14" ht="21.75" thickBot="1" thickTop="1">
      <c r="A63" s="80"/>
      <c r="B63" s="80" t="s">
        <v>51</v>
      </c>
      <c r="C63" s="80"/>
      <c r="D63" s="81" t="s">
        <v>0</v>
      </c>
      <c r="E63" s="81"/>
      <c r="F63" s="81">
        <v>5285439</v>
      </c>
      <c r="G63" s="81">
        <v>2275555</v>
      </c>
      <c r="H63" s="81">
        <v>1419888</v>
      </c>
      <c r="I63" s="81">
        <v>1590000</v>
      </c>
      <c r="J63" s="81"/>
      <c r="K63" s="81"/>
      <c r="L63" s="81"/>
      <c r="M63" s="81"/>
      <c r="N63" s="81"/>
    </row>
    <row r="64" ht="13.5" thickTop="1"/>
    <row r="65" spans="4:7" ht="12.75">
      <c r="D65" t="s">
        <v>0</v>
      </c>
      <c r="G65" t="s">
        <v>0</v>
      </c>
    </row>
    <row r="66" ht="12.75">
      <c r="D66" t="s">
        <v>0</v>
      </c>
    </row>
    <row r="67" ht="12.75">
      <c r="D67" t="s">
        <v>0</v>
      </c>
    </row>
  </sheetData>
  <sheetProtection/>
  <mergeCells count="33">
    <mergeCell ref="N50:N51"/>
    <mergeCell ref="K50:K51"/>
    <mergeCell ref="A9:N9"/>
    <mergeCell ref="B11:B12"/>
    <mergeCell ref="C11:C12"/>
    <mergeCell ref="D11:D12"/>
    <mergeCell ref="G11:N11"/>
    <mergeCell ref="F11:F12"/>
    <mergeCell ref="G38:N38"/>
    <mergeCell ref="B59:B60"/>
    <mergeCell ref="C59:C60"/>
    <mergeCell ref="D59:D60"/>
    <mergeCell ref="F59:F60"/>
    <mergeCell ref="A50:A51"/>
    <mergeCell ref="D50:D51"/>
    <mergeCell ref="E50:E51"/>
    <mergeCell ref="F50:F51"/>
    <mergeCell ref="B50:B51"/>
    <mergeCell ref="C50:C51"/>
    <mergeCell ref="L50:L51"/>
    <mergeCell ref="M50:M51"/>
    <mergeCell ref="H50:H51"/>
    <mergeCell ref="G50:G51"/>
    <mergeCell ref="G59:N59"/>
    <mergeCell ref="G23:N23"/>
    <mergeCell ref="B23:B24"/>
    <mergeCell ref="C23:C24"/>
    <mergeCell ref="D23:D24"/>
    <mergeCell ref="F23:F24"/>
    <mergeCell ref="B38:B39"/>
    <mergeCell ref="C38:C39"/>
    <mergeCell ref="D38:D39"/>
    <mergeCell ref="F38:F39"/>
  </mergeCells>
  <printOptions/>
  <pageMargins left="0" right="0" top="0.5905511811023623" bottom="0.5905511811023623" header="0.5118110236220472" footer="0.5118110236220472"/>
  <pageSetup firstPageNumber="28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Marta Rygielska</cp:lastModifiedBy>
  <cp:lastPrinted>2008-12-30T13:17:45Z</cp:lastPrinted>
  <dcterms:created xsi:type="dcterms:W3CDTF">2006-11-08T10:59:38Z</dcterms:created>
  <dcterms:modified xsi:type="dcterms:W3CDTF">2008-12-30T13:17:49Z</dcterms:modified>
  <cp:category/>
  <cp:version/>
  <cp:contentType/>
  <cp:contentStatus/>
</cp:coreProperties>
</file>