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<sst xmlns="http://schemas.openxmlformats.org/spreadsheetml/2006/main" count="186" uniqueCount="100">
  <si>
    <t xml:space="preserve"> </t>
  </si>
  <si>
    <t xml:space="preserve">Dział </t>
  </si>
  <si>
    <t xml:space="preserve">Termin realiz. </t>
  </si>
  <si>
    <t>Planowana wartość zadania</t>
  </si>
  <si>
    <t xml:space="preserve">Wykonanie </t>
  </si>
  <si>
    <t xml:space="preserve">Źródła finansowania </t>
  </si>
  <si>
    <t xml:space="preserve">Pozostało do wykoania </t>
  </si>
  <si>
    <t>01010</t>
  </si>
  <si>
    <t>Razem dz. 010</t>
  </si>
  <si>
    <t>60016</t>
  </si>
  <si>
    <t>Razem dz. 600</t>
  </si>
  <si>
    <t>63003</t>
  </si>
  <si>
    <t>Razem dz. 630</t>
  </si>
  <si>
    <t>Razem dz. 851</t>
  </si>
  <si>
    <t>Razem dz. 900</t>
  </si>
  <si>
    <t>92109</t>
  </si>
  <si>
    <t xml:space="preserve">Budowa świetlicy w Dźwierznie </t>
  </si>
  <si>
    <t>Razem dz. 921</t>
  </si>
  <si>
    <t xml:space="preserve">Ogółem : </t>
  </si>
  <si>
    <t>Rozdz.             §</t>
  </si>
  <si>
    <t xml:space="preserve">Nazwa zadania inwestycyjnego </t>
  </si>
  <si>
    <t xml:space="preserve">Dochody własne j.s.t. </t>
  </si>
  <si>
    <t>Jednostka organizacyjna realizująca program lub koordynująca wykonanie programu</t>
  </si>
  <si>
    <t xml:space="preserve">Zelgno - etap II </t>
  </si>
  <si>
    <t>75023</t>
  </si>
  <si>
    <t>90001</t>
  </si>
  <si>
    <t>P</t>
  </si>
  <si>
    <t>90015</t>
  </si>
  <si>
    <t>01041</t>
  </si>
  <si>
    <t>Program Rozwoju Obszarów Wiejskich 2007 - 2013</t>
  </si>
  <si>
    <t>2008/2009</t>
  </si>
  <si>
    <t xml:space="preserve">Kończewice - etap II </t>
  </si>
  <si>
    <t>2007/2010</t>
  </si>
  <si>
    <t>2008/2010</t>
  </si>
  <si>
    <t>2007/2011</t>
  </si>
  <si>
    <t>Razem dz. 801</t>
  </si>
  <si>
    <t>2008/2011</t>
  </si>
  <si>
    <t>2008/2013</t>
  </si>
  <si>
    <t xml:space="preserve">Adaptracja pomieszczeń po starej szkole w miejscowości Grzywna dla potrzeb ośrodka zdrowia wraz z wyposażeniem </t>
  </si>
  <si>
    <t>2007/2009</t>
  </si>
  <si>
    <t>2006/2010</t>
  </si>
  <si>
    <t>Razem dz. 750</t>
  </si>
  <si>
    <t xml:space="preserve">Materiał </t>
  </si>
  <si>
    <t xml:space="preserve">Grupa budowlana </t>
  </si>
  <si>
    <t xml:space="preserve">Zagospodarowanie turyst. Rejonu Zalesia i stworzenie Parku Kulturowego nad Jeziorem Grodzieńskim - etap II </t>
  </si>
  <si>
    <t xml:space="preserve">Źródła finansowania ujęte w budżecie </t>
  </si>
  <si>
    <t xml:space="preserve">PLAN FINANSOWY INWESTYCJI NA 2009 ROK </t>
  </si>
  <si>
    <t xml:space="preserve">do 2008r. </t>
  </si>
  <si>
    <t>Rok budżetowy 2009</t>
  </si>
  <si>
    <t xml:space="preserve"> RPO, PROW ,POKL</t>
  </si>
  <si>
    <t>Sieć wodociągowa Grzywna - Kuczwały</t>
  </si>
  <si>
    <t>Sieć wodociągowa na powstających osiedlach mieszkaniowych(Browina,N-Chełmża,Strużal)</t>
  </si>
  <si>
    <t xml:space="preserve">Kredyt "K" Pożyczka "P" ; </t>
  </si>
  <si>
    <t xml:space="preserve">Budowa chodnika przy drodze powiatowej -Dziemiony -3 lipy) </t>
  </si>
  <si>
    <t>materiał z powiatu</t>
  </si>
  <si>
    <t>Przebudowa dróg nad jeziorem Grodzieńskim i Chełmzyńskim-droga 580C-801 mb.,569 C- 1056 mb</t>
  </si>
  <si>
    <t>Dotacja PFOŚ, GFOŚ , FOGR, Wojewody inne j.s.t</t>
  </si>
  <si>
    <t xml:space="preserve">Projektowanie chodników  przy drogach gminnych  </t>
  </si>
  <si>
    <t xml:space="preserve">Budowa parkingu w Grzywnie przy kościele w stronę Kuczwał - II etap  </t>
  </si>
  <si>
    <t>Wykup gruntów pod drogi i chodniki</t>
  </si>
  <si>
    <r>
      <t xml:space="preserve">60016 </t>
    </r>
    <r>
      <rPr>
        <sz val="7.5"/>
        <rFont val="Arial"/>
        <family val="0"/>
      </rPr>
      <t>§ 6060</t>
    </r>
  </si>
  <si>
    <t xml:space="preserve">Budowa parkingu w miejscowości Grzegorz - etap II </t>
  </si>
  <si>
    <t>II etap budowy ścieżki pieszo - rowerowej Zelgno - Dźwierzno (dok.na dalszy odcinek)</t>
  </si>
  <si>
    <t xml:space="preserve">Budowa chodnika w miejscowości M-Grzywna(od przejazdu kolejowego do ul.Parkowej) </t>
  </si>
  <si>
    <t>Budowa chodnika przy drodze gminnej w m.Kończewice Ogrodniki</t>
  </si>
  <si>
    <t>Budowa chodnika przy drodze gminnej w m.Morczyny</t>
  </si>
  <si>
    <t>Przebudowa budynku przy ul. Padarewskiego na potrzeby administracji</t>
  </si>
  <si>
    <t xml:space="preserve">Zakup gruntów przy SP Zelgno na boisko szkolne </t>
  </si>
  <si>
    <t xml:space="preserve">Rozbudowa SP Zelgno - fundamenty </t>
  </si>
  <si>
    <t xml:space="preserve">Budowa boiska przy SP Kończewice </t>
  </si>
  <si>
    <t>Budowa przyzagrodowych oczyszczalni ścieków -130 szt</t>
  </si>
  <si>
    <t xml:space="preserve">Budowa oświetlenia w miejscowości Brąchnówko </t>
  </si>
  <si>
    <t>Wykonanie dokumentacji na wyk.oświetlenia</t>
  </si>
  <si>
    <t>92116</t>
  </si>
  <si>
    <t xml:space="preserve">Adaptacja pomieszczeń po starej szkole w miejscowości Grzywna dla potrzeb samorz.inst.kultury-biblioteka Grzywna </t>
  </si>
  <si>
    <t>926</t>
  </si>
  <si>
    <t>Budowa boiska w Grzywnie,,Moje boisko-Orlik"</t>
  </si>
  <si>
    <t>Razem  dz.926</t>
  </si>
  <si>
    <t xml:space="preserve">rolnicy i inni         </t>
  </si>
  <si>
    <t xml:space="preserve">Przebudowa drogi Kuczwały-Mirakowo -  -II etap Nr 100530C </t>
  </si>
  <si>
    <t xml:space="preserve">Rady Gminy Chełmża </t>
  </si>
  <si>
    <t xml:space="preserve">z dnia 22 grudnia 2008r. </t>
  </si>
  <si>
    <t>Załącznik Nr 6</t>
  </si>
  <si>
    <t>Zakup koparko- ładowarki JCB 3cx</t>
  </si>
  <si>
    <t>Budowa wielofunkcyjnego boiska w Dżwierznie</t>
  </si>
  <si>
    <t>72095</t>
  </si>
  <si>
    <t>Projekt,,System elektronicznego obiegu dokumentów"</t>
  </si>
  <si>
    <t>Razem 720</t>
  </si>
  <si>
    <t>Rekultywacja Jeziora Chełmzyńskiego-Program Operacyjny Europa Środkowa</t>
  </si>
  <si>
    <t>zmieniającej Uchwałę Nr XXXIV/220/08</t>
  </si>
  <si>
    <t>z dnia 29 kwietnia 2009</t>
  </si>
  <si>
    <t>Odnowa i rozwój wsi Grzywna - "Skwer rekreacyjny"</t>
  </si>
  <si>
    <t>Budowa chodnika przy drodze wojewódzkiej w m.Dżwierzno(przy świetlicy)</t>
  </si>
  <si>
    <t xml:space="preserve">Budowa chodnika w Sławkowie - centrum - szkoła </t>
  </si>
  <si>
    <t xml:space="preserve">I etap budowy ścieżki - pieszo - rowerowej Chełmża - Kończewice przy drodze wojewódzkiej </t>
  </si>
  <si>
    <t xml:space="preserve">Przebudowa systemu ogrzewania centralnego i ciepłej wody w Szkole Podstawowej w Kończewicach z wykorzystaniem energii geotermalnej </t>
  </si>
  <si>
    <t>2009/2010</t>
  </si>
  <si>
    <t>92120</t>
  </si>
  <si>
    <t>Remont zabytkowego Pałacu w Brąchnówku 2009</t>
  </si>
  <si>
    <t>do Uchwały Nr XL/257/09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</si>
</sst>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.0000\ _z_ł_-;\-* #,##0.0000\ _z_ł_-;_-* &quot;-&quot;??\ _z_ł_-;_-@_-"/>
  </numFmts>
  <fonts count="25">
    <font>
      <sz val="10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7.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164" fontId="5" fillId="0" borderId="11" xfId="42" applyNumberFormat="1" applyFont="1" applyFill="1" applyBorder="1" applyAlignment="1">
      <alignment horizontal="center" vertical="top" wrapText="1"/>
    </xf>
    <xf numFmtId="164" fontId="5" fillId="0" borderId="10" xfId="42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164" fontId="5" fillId="0" borderId="12" xfId="42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64" fontId="5" fillId="0" borderId="11" xfId="42" applyNumberFormat="1" applyFont="1" applyFill="1" applyBorder="1" applyAlignment="1">
      <alignment horizontal="center" vertical="center" wrapText="1"/>
    </xf>
    <xf numFmtId="164" fontId="5" fillId="0" borderId="13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4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164" fontId="5" fillId="0" borderId="12" xfId="42" applyNumberFormat="1" applyFont="1" applyFill="1" applyBorder="1" applyAlignment="1">
      <alignment horizontal="center" vertical="center" wrapText="1"/>
    </xf>
    <xf numFmtId="164" fontId="5" fillId="0" borderId="12" xfId="42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42" applyNumberFormat="1" applyFont="1" applyFill="1" applyBorder="1" applyAlignment="1">
      <alignment horizontal="center" vertical="center" wrapText="1"/>
    </xf>
    <xf numFmtId="164" fontId="5" fillId="0" borderId="12" xfId="4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top" wrapText="1"/>
    </xf>
    <xf numFmtId="2" fontId="5" fillId="0" borderId="11" xfId="4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4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left" vertical="center" wrapText="1"/>
    </xf>
    <xf numFmtId="164" fontId="4" fillId="0" borderId="12" xfId="4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42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6" xfId="42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3" xfId="42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164" fontId="5" fillId="0" borderId="15" xfId="42" applyNumberFormat="1" applyFont="1" applyFill="1" applyBorder="1" applyAlignment="1">
      <alignment horizontal="left" vertical="center" wrapText="1"/>
    </xf>
    <xf numFmtId="164" fontId="4" fillId="0" borderId="13" xfId="42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6" xfId="42" applyNumberFormat="1" applyFont="1" applyFill="1" applyBorder="1" applyAlignment="1">
      <alignment horizontal="center" vertical="center" wrapText="1"/>
    </xf>
    <xf numFmtId="2" fontId="5" fillId="0" borderId="10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/>
    </xf>
    <xf numFmtId="164" fontId="4" fillId="0" borderId="17" xfId="42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64" fontId="5" fillId="0" borderId="10" xfId="42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164" fontId="4" fillId="0" borderId="17" xfId="42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164" fontId="4" fillId="0" borderId="18" xfId="42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164" fontId="4" fillId="0" borderId="17" xfId="42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164" fontId="4" fillId="0" borderId="17" xfId="42" applyNumberFormat="1" applyFont="1" applyFill="1" applyBorder="1" applyAlignment="1">
      <alignment wrapText="1"/>
    </xf>
    <xf numFmtId="0" fontId="5" fillId="0" borderId="18" xfId="0" applyFont="1" applyFill="1" applyBorder="1" applyAlignment="1">
      <alignment horizontal="left" vertical="top" wrapText="1"/>
    </xf>
    <xf numFmtId="164" fontId="5" fillId="0" borderId="18" xfId="42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4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164" fontId="5" fillId="0" borderId="11" xfId="4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64" fontId="5" fillId="0" borderId="13" xfId="42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4" xfId="42" applyNumberFormat="1" applyFont="1" applyFill="1" applyBorder="1" applyAlignment="1">
      <alignment horizontal="center" vertical="center" wrapText="1"/>
    </xf>
    <xf numFmtId="164" fontId="4" fillId="0" borderId="14" xfId="42" applyNumberFormat="1" applyFont="1" applyFill="1" applyBorder="1" applyAlignment="1">
      <alignment horizontal="center" vertical="center" wrapText="1"/>
    </xf>
    <xf numFmtId="164" fontId="4" fillId="0" borderId="16" xfId="42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4" fontId="5" fillId="0" borderId="10" xfId="42" applyNumberFormat="1" applyFont="1" applyFill="1" applyBorder="1" applyAlignment="1">
      <alignment horizontal="center" vertical="center" wrapText="1"/>
    </xf>
    <xf numFmtId="164" fontId="5" fillId="0" borderId="13" xfId="42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D1">
      <selection activeCell="J5" sqref="J5"/>
    </sheetView>
  </sheetViews>
  <sheetFormatPr defaultColWidth="9.00390625" defaultRowHeight="12.75"/>
  <cols>
    <col min="1" max="1" width="7.00390625" style="0" customWidth="1"/>
    <col min="2" max="2" width="19.00390625" style="0" customWidth="1"/>
    <col min="4" max="4" width="10.25390625" style="0" customWidth="1"/>
    <col min="6" max="6" width="9.875" style="0" customWidth="1"/>
    <col min="8" max="8" width="10.375" style="0" bestFit="1" customWidth="1"/>
    <col min="9" max="9" width="11.125" style="0" bestFit="1" customWidth="1"/>
    <col min="12" max="12" width="8.875" style="0" customWidth="1"/>
    <col min="13" max="13" width="10.875" style="0" bestFit="1" customWidth="1"/>
    <col min="14" max="14" width="10.00390625" style="0" customWidth="1"/>
  </cols>
  <sheetData>
    <row r="1" spans="12:14" ht="15.75">
      <c r="L1" s="1" t="s">
        <v>0</v>
      </c>
      <c r="M1" s="34" t="s">
        <v>0</v>
      </c>
      <c r="N1" s="2"/>
    </row>
    <row r="2" spans="12:13" ht="12.75">
      <c r="L2" s="2" t="s">
        <v>82</v>
      </c>
      <c r="M2" s="2"/>
    </row>
    <row r="3" spans="12:13" ht="12.75">
      <c r="L3" s="2" t="s">
        <v>99</v>
      </c>
      <c r="M3" s="2"/>
    </row>
    <row r="4" spans="12:13" ht="12.75">
      <c r="L4" s="2" t="s">
        <v>80</v>
      </c>
      <c r="M4" s="2"/>
    </row>
    <row r="5" spans="12:13" ht="12.75">
      <c r="L5" s="2" t="s">
        <v>90</v>
      </c>
      <c r="M5" s="2"/>
    </row>
    <row r="6" spans="12:13" ht="12.75">
      <c r="L6" s="2" t="s">
        <v>89</v>
      </c>
      <c r="M6" s="2"/>
    </row>
    <row r="7" spans="1:13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 t="s">
        <v>81</v>
      </c>
      <c r="M7" s="2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2"/>
    </row>
    <row r="9" spans="1:14" ht="15.75">
      <c r="A9" s="103" t="s">
        <v>46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9.5" customHeight="1">
      <c r="A11" s="60" t="s">
        <v>1</v>
      </c>
      <c r="B11" s="98" t="s">
        <v>20</v>
      </c>
      <c r="C11" s="98" t="s">
        <v>2</v>
      </c>
      <c r="D11" s="98" t="s">
        <v>3</v>
      </c>
      <c r="E11" s="60" t="s">
        <v>4</v>
      </c>
      <c r="F11" s="98" t="s">
        <v>48</v>
      </c>
      <c r="G11" s="100" t="s">
        <v>5</v>
      </c>
      <c r="H11" s="101"/>
      <c r="I11" s="101"/>
      <c r="J11" s="101"/>
      <c r="K11" s="101"/>
      <c r="L11" s="101"/>
      <c r="M11" s="101"/>
      <c r="N11" s="102"/>
    </row>
    <row r="12" spans="1:14" ht="74.25" customHeight="1">
      <c r="A12" s="60" t="s">
        <v>19</v>
      </c>
      <c r="B12" s="99"/>
      <c r="C12" s="99"/>
      <c r="D12" s="99"/>
      <c r="E12" s="60" t="s">
        <v>47</v>
      </c>
      <c r="F12" s="99"/>
      <c r="G12" s="60" t="s">
        <v>21</v>
      </c>
      <c r="H12" s="60" t="s">
        <v>49</v>
      </c>
      <c r="I12" s="60" t="s">
        <v>52</v>
      </c>
      <c r="J12" s="60" t="s">
        <v>42</v>
      </c>
      <c r="K12" s="60" t="s">
        <v>56</v>
      </c>
      <c r="L12" s="60" t="s">
        <v>43</v>
      </c>
      <c r="M12" s="60" t="s">
        <v>6</v>
      </c>
      <c r="N12" s="61" t="s">
        <v>22</v>
      </c>
    </row>
    <row r="13" spans="1:14" ht="19.5">
      <c r="A13" s="6" t="s">
        <v>7</v>
      </c>
      <c r="B13" s="7" t="s">
        <v>50</v>
      </c>
      <c r="C13" s="8">
        <v>2009</v>
      </c>
      <c r="D13" s="9">
        <v>45000</v>
      </c>
      <c r="E13" s="10"/>
      <c r="F13" s="10">
        <v>45000</v>
      </c>
      <c r="G13" s="10">
        <v>45000</v>
      </c>
      <c r="H13" s="10"/>
      <c r="I13" s="10"/>
      <c r="J13" s="10"/>
      <c r="K13" s="10"/>
      <c r="L13" s="10"/>
      <c r="M13" s="10"/>
      <c r="N13" s="62"/>
    </row>
    <row r="14" spans="1:14" ht="41.25" customHeight="1">
      <c r="A14" s="6" t="s">
        <v>7</v>
      </c>
      <c r="B14" s="14" t="s">
        <v>51</v>
      </c>
      <c r="C14" s="20">
        <v>2009</v>
      </c>
      <c r="D14" s="10">
        <v>36000</v>
      </c>
      <c r="E14" s="10">
        <v>0</v>
      </c>
      <c r="F14" s="10">
        <v>36000</v>
      </c>
      <c r="G14" s="10">
        <v>36000</v>
      </c>
      <c r="H14" s="10">
        <v>0</v>
      </c>
      <c r="I14" s="10"/>
      <c r="J14" s="10"/>
      <c r="K14" s="10"/>
      <c r="L14" s="10"/>
      <c r="M14" s="10"/>
      <c r="N14" s="10"/>
    </row>
    <row r="15" spans="1:14" ht="22.5" customHeight="1">
      <c r="A15" s="6" t="s">
        <v>7</v>
      </c>
      <c r="B15" s="14" t="s">
        <v>83</v>
      </c>
      <c r="C15" s="20">
        <v>2009</v>
      </c>
      <c r="D15" s="10">
        <v>245000</v>
      </c>
      <c r="E15" s="10"/>
      <c r="F15" s="10">
        <v>245000</v>
      </c>
      <c r="G15" s="10">
        <v>245000</v>
      </c>
      <c r="H15" s="10"/>
      <c r="I15" s="10"/>
      <c r="J15" s="10"/>
      <c r="K15" s="10"/>
      <c r="L15" s="10"/>
      <c r="M15" s="10"/>
      <c r="N15" s="10"/>
    </row>
    <row r="16" spans="1:14" ht="19.5" customHeight="1">
      <c r="A16" s="6" t="s">
        <v>28</v>
      </c>
      <c r="B16" s="11" t="s">
        <v>29</v>
      </c>
      <c r="C16" s="12"/>
      <c r="D16" s="13">
        <v>0</v>
      </c>
      <c r="E16" s="13">
        <v>0</v>
      </c>
      <c r="F16" s="13">
        <v>0</v>
      </c>
      <c r="G16" s="13">
        <v>0</v>
      </c>
      <c r="H16" s="13"/>
      <c r="I16" s="13"/>
      <c r="J16" s="13"/>
      <c r="K16" s="13"/>
      <c r="L16" s="13"/>
      <c r="M16" s="13">
        <v>0</v>
      </c>
      <c r="N16" s="13"/>
    </row>
    <row r="17" spans="1:14" ht="12.75">
      <c r="A17" s="6" t="s">
        <v>0</v>
      </c>
      <c r="B17" s="14" t="s">
        <v>23</v>
      </c>
      <c r="C17" s="20" t="s">
        <v>36</v>
      </c>
      <c r="D17" s="10">
        <v>670000</v>
      </c>
      <c r="E17" s="10">
        <v>67000</v>
      </c>
      <c r="F17" s="10">
        <v>300000</v>
      </c>
      <c r="G17" s="10">
        <v>20000</v>
      </c>
      <c r="H17" s="10">
        <v>140000</v>
      </c>
      <c r="I17" s="10">
        <v>140000</v>
      </c>
      <c r="J17" s="10">
        <v>0</v>
      </c>
      <c r="K17" s="10"/>
      <c r="L17" s="10"/>
      <c r="M17" s="10">
        <v>303000</v>
      </c>
      <c r="N17" s="62"/>
    </row>
    <row r="18" spans="1:14" ht="12.75">
      <c r="A18" s="89"/>
      <c r="B18" s="40" t="s">
        <v>31</v>
      </c>
      <c r="C18" s="48" t="s">
        <v>30</v>
      </c>
      <c r="D18" s="90">
        <v>638000</v>
      </c>
      <c r="E18" s="90">
        <v>38000</v>
      </c>
      <c r="F18" s="90">
        <v>600000</v>
      </c>
      <c r="G18" s="90">
        <v>600000</v>
      </c>
      <c r="H18" s="90"/>
      <c r="I18" s="90"/>
      <c r="J18" s="90"/>
      <c r="K18" s="88"/>
      <c r="L18" s="88"/>
      <c r="M18" s="90"/>
      <c r="N18" s="88"/>
    </row>
    <row r="19" spans="1:14" ht="21" customHeight="1" thickBot="1">
      <c r="A19" s="27" t="s">
        <v>28</v>
      </c>
      <c r="B19" s="7" t="s">
        <v>91</v>
      </c>
      <c r="C19" s="8">
        <v>2009</v>
      </c>
      <c r="D19" s="9">
        <v>12200</v>
      </c>
      <c r="E19" s="9"/>
      <c r="F19" s="9">
        <v>12200</v>
      </c>
      <c r="G19" s="9">
        <v>12200</v>
      </c>
      <c r="H19" s="9"/>
      <c r="I19" s="9"/>
      <c r="J19" s="9"/>
      <c r="K19" s="35"/>
      <c r="L19" s="35"/>
      <c r="M19" s="9"/>
      <c r="N19" s="35"/>
    </row>
    <row r="20" spans="1:14" ht="14.25" thickBot="1" thickTop="1">
      <c r="A20" s="63"/>
      <c r="B20" s="64" t="s">
        <v>8</v>
      </c>
      <c r="C20" s="64"/>
      <c r="D20" s="65">
        <f>SUM(D13:D19)</f>
        <v>1646200</v>
      </c>
      <c r="E20" s="65">
        <f aca="true" t="shared" si="0" ref="E20:N20">SUM(E13:E18)</f>
        <v>105000</v>
      </c>
      <c r="F20" s="65">
        <f>SUM(F13:F19)</f>
        <v>1238200</v>
      </c>
      <c r="G20" s="65">
        <f>SUM(G13:G19)</f>
        <v>958200</v>
      </c>
      <c r="H20" s="65">
        <f t="shared" si="0"/>
        <v>140000</v>
      </c>
      <c r="I20" s="65">
        <f t="shared" si="0"/>
        <v>140000</v>
      </c>
      <c r="J20" s="65">
        <f t="shared" si="0"/>
        <v>0</v>
      </c>
      <c r="K20" s="65">
        <f t="shared" si="0"/>
        <v>0</v>
      </c>
      <c r="L20" s="65">
        <f t="shared" si="0"/>
        <v>0</v>
      </c>
      <c r="M20" s="65">
        <f t="shared" si="0"/>
        <v>303000</v>
      </c>
      <c r="N20" s="65">
        <f t="shared" si="0"/>
        <v>0</v>
      </c>
    </row>
    <row r="21" spans="1:14" ht="30" thickTop="1">
      <c r="A21" s="6" t="s">
        <v>9</v>
      </c>
      <c r="B21" s="14" t="s">
        <v>53</v>
      </c>
      <c r="C21" s="46">
        <v>2009</v>
      </c>
      <c r="D21" s="17">
        <v>50000</v>
      </c>
      <c r="E21" s="17">
        <v>0</v>
      </c>
      <c r="F21" s="17">
        <v>50000</v>
      </c>
      <c r="G21" s="17">
        <v>50000</v>
      </c>
      <c r="H21" s="32">
        <v>0</v>
      </c>
      <c r="I21" s="17">
        <v>0</v>
      </c>
      <c r="J21" s="17" t="s">
        <v>54</v>
      </c>
      <c r="K21" s="55"/>
      <c r="L21" s="17"/>
      <c r="M21" s="56">
        <v>0</v>
      </c>
      <c r="N21" s="66"/>
    </row>
    <row r="22" spans="1:14" ht="39">
      <c r="A22" s="6" t="s">
        <v>9</v>
      </c>
      <c r="B22" s="14" t="s">
        <v>55</v>
      </c>
      <c r="C22" s="46" t="s">
        <v>30</v>
      </c>
      <c r="D22" s="17">
        <v>1075707</v>
      </c>
      <c r="E22" s="17">
        <v>57352</v>
      </c>
      <c r="F22" s="17">
        <v>1018355</v>
      </c>
      <c r="G22" s="17">
        <v>1018355</v>
      </c>
      <c r="H22" s="32"/>
      <c r="I22" s="17"/>
      <c r="J22" s="17"/>
      <c r="K22" s="55"/>
      <c r="L22" s="17"/>
      <c r="M22" s="56"/>
      <c r="N22" s="66"/>
    </row>
    <row r="23" spans="1:14" ht="47.25" customHeight="1">
      <c r="A23" s="23" t="s">
        <v>9</v>
      </c>
      <c r="B23" s="11" t="s">
        <v>63</v>
      </c>
      <c r="C23" s="24">
        <v>2009</v>
      </c>
      <c r="D23" s="21">
        <v>30000</v>
      </c>
      <c r="E23" s="21">
        <v>0</v>
      </c>
      <c r="F23" s="21">
        <v>30000</v>
      </c>
      <c r="G23" s="21">
        <v>30000</v>
      </c>
      <c r="H23" s="21"/>
      <c r="I23" s="13"/>
      <c r="J23" s="13"/>
      <c r="K23" s="25"/>
      <c r="L23" s="25"/>
      <c r="M23" s="26">
        <v>0</v>
      </c>
      <c r="N23" s="67"/>
    </row>
    <row r="24" spans="1:14" ht="12.75">
      <c r="A24" s="60" t="s">
        <v>1</v>
      </c>
      <c r="B24" s="98" t="s">
        <v>20</v>
      </c>
      <c r="C24" s="98" t="s">
        <v>2</v>
      </c>
      <c r="D24" s="98" t="s">
        <v>3</v>
      </c>
      <c r="E24" s="60" t="s">
        <v>4</v>
      </c>
      <c r="F24" s="98" t="s">
        <v>48</v>
      </c>
      <c r="G24" s="100" t="s">
        <v>5</v>
      </c>
      <c r="H24" s="101"/>
      <c r="I24" s="101"/>
      <c r="J24" s="101"/>
      <c r="K24" s="101"/>
      <c r="L24" s="101"/>
      <c r="M24" s="101"/>
      <c r="N24" s="102"/>
    </row>
    <row r="25" spans="1:14" ht="68.25">
      <c r="A25" s="60" t="s">
        <v>19</v>
      </c>
      <c r="B25" s="99"/>
      <c r="C25" s="99"/>
      <c r="D25" s="99"/>
      <c r="E25" s="60" t="s">
        <v>47</v>
      </c>
      <c r="F25" s="99"/>
      <c r="G25" s="60" t="s">
        <v>21</v>
      </c>
      <c r="H25" s="60" t="s">
        <v>49</v>
      </c>
      <c r="I25" s="60" t="s">
        <v>52</v>
      </c>
      <c r="J25" s="60" t="s">
        <v>42</v>
      </c>
      <c r="K25" s="60" t="s">
        <v>56</v>
      </c>
      <c r="L25" s="60" t="s">
        <v>43</v>
      </c>
      <c r="M25" s="60" t="s">
        <v>6</v>
      </c>
      <c r="N25" s="61" t="s">
        <v>22</v>
      </c>
    </row>
    <row r="26" spans="1:14" ht="22.5" customHeight="1">
      <c r="A26" s="23" t="s">
        <v>9</v>
      </c>
      <c r="B26" s="11" t="s">
        <v>65</v>
      </c>
      <c r="C26" s="24">
        <v>2009</v>
      </c>
      <c r="D26" s="21">
        <v>15000</v>
      </c>
      <c r="E26" s="21"/>
      <c r="F26" s="21">
        <v>15000</v>
      </c>
      <c r="G26" s="21">
        <v>15000</v>
      </c>
      <c r="H26" s="21"/>
      <c r="I26" s="13"/>
      <c r="J26" s="13"/>
      <c r="K26" s="25"/>
      <c r="L26" s="25"/>
      <c r="M26" s="26"/>
      <c r="N26" s="67"/>
    </row>
    <row r="27" spans="1:14" ht="29.25">
      <c r="A27" s="23" t="s">
        <v>9</v>
      </c>
      <c r="B27" s="11" t="s">
        <v>92</v>
      </c>
      <c r="C27" s="24">
        <v>2009</v>
      </c>
      <c r="D27" s="21">
        <v>35000</v>
      </c>
      <c r="E27" s="21"/>
      <c r="F27" s="21">
        <v>35000</v>
      </c>
      <c r="G27" s="21">
        <v>35000</v>
      </c>
      <c r="H27" s="21"/>
      <c r="I27" s="13"/>
      <c r="J27" s="13"/>
      <c r="K27" s="25"/>
      <c r="L27" s="25"/>
      <c r="M27" s="26"/>
      <c r="N27" s="67"/>
    </row>
    <row r="28" spans="1:14" ht="29.25">
      <c r="A28" s="23" t="s">
        <v>9</v>
      </c>
      <c r="B28" s="11" t="s">
        <v>64</v>
      </c>
      <c r="C28" s="24">
        <v>2009</v>
      </c>
      <c r="D28" s="21">
        <v>45000</v>
      </c>
      <c r="E28" s="21">
        <v>0</v>
      </c>
      <c r="F28" s="21">
        <v>45000</v>
      </c>
      <c r="G28" s="21">
        <v>45000</v>
      </c>
      <c r="H28" s="21"/>
      <c r="I28" s="13"/>
      <c r="J28" s="13"/>
      <c r="K28" s="25"/>
      <c r="L28" s="25"/>
      <c r="M28" s="26"/>
      <c r="N28" s="67"/>
    </row>
    <row r="29" spans="1:14" ht="19.5">
      <c r="A29" s="23" t="s">
        <v>9</v>
      </c>
      <c r="B29" s="11" t="s">
        <v>93</v>
      </c>
      <c r="C29" s="24" t="s">
        <v>33</v>
      </c>
      <c r="D29" s="21">
        <v>350000</v>
      </c>
      <c r="E29" s="21">
        <v>0</v>
      </c>
      <c r="F29" s="21">
        <v>60000</v>
      </c>
      <c r="G29" s="21">
        <v>10000</v>
      </c>
      <c r="H29" s="21"/>
      <c r="I29" s="13">
        <v>50000</v>
      </c>
      <c r="J29" s="13"/>
      <c r="K29" s="25"/>
      <c r="L29" s="21">
        <v>0</v>
      </c>
      <c r="M29" s="26">
        <v>290000</v>
      </c>
      <c r="N29" s="67"/>
    </row>
    <row r="30" spans="1:14" ht="29.25">
      <c r="A30" s="27" t="s">
        <v>9</v>
      </c>
      <c r="B30" s="7" t="s">
        <v>79</v>
      </c>
      <c r="C30" s="18" t="s">
        <v>33</v>
      </c>
      <c r="D30" s="15">
        <v>816000</v>
      </c>
      <c r="E30" s="15"/>
      <c r="F30" s="15">
        <v>816000</v>
      </c>
      <c r="G30" s="15">
        <v>116000</v>
      </c>
      <c r="H30" s="15"/>
      <c r="I30" s="9">
        <v>700000</v>
      </c>
      <c r="J30" s="15"/>
      <c r="K30" s="15"/>
      <c r="L30" s="15">
        <v>0</v>
      </c>
      <c r="M30" s="19"/>
      <c r="N30" s="68"/>
    </row>
    <row r="31" spans="1:14" ht="19.5">
      <c r="A31" s="23" t="s">
        <v>9</v>
      </c>
      <c r="B31" s="11" t="s">
        <v>57</v>
      </c>
      <c r="C31" s="24">
        <v>2009</v>
      </c>
      <c r="D31" s="21">
        <v>60000</v>
      </c>
      <c r="E31" s="21"/>
      <c r="F31" s="21">
        <v>60000</v>
      </c>
      <c r="G31" s="21">
        <v>60000</v>
      </c>
      <c r="H31" s="21"/>
      <c r="I31" s="13"/>
      <c r="J31" s="21">
        <v>0</v>
      </c>
      <c r="K31" s="25"/>
      <c r="L31" s="25"/>
      <c r="M31" s="26"/>
      <c r="N31" s="67"/>
    </row>
    <row r="32" spans="1:14" ht="44.25" customHeight="1">
      <c r="A32" s="27" t="s">
        <v>9</v>
      </c>
      <c r="B32" s="7" t="s">
        <v>94</v>
      </c>
      <c r="C32" s="18" t="s">
        <v>33</v>
      </c>
      <c r="D32" s="15">
        <v>402000</v>
      </c>
      <c r="E32" s="15">
        <v>71610</v>
      </c>
      <c r="F32" s="15">
        <v>90000</v>
      </c>
      <c r="G32" s="15">
        <v>90000</v>
      </c>
      <c r="H32" s="15"/>
      <c r="I32" s="9"/>
      <c r="J32" s="15"/>
      <c r="K32" s="28"/>
      <c r="L32" s="15">
        <v>0</v>
      </c>
      <c r="M32" s="19">
        <v>240390</v>
      </c>
      <c r="N32" s="68"/>
    </row>
    <row r="33" spans="1:14" ht="33.75" customHeight="1">
      <c r="A33" s="23" t="s">
        <v>9</v>
      </c>
      <c r="B33" s="11" t="s">
        <v>62</v>
      </c>
      <c r="C33" s="24" t="s">
        <v>33</v>
      </c>
      <c r="D33" s="21">
        <v>272000</v>
      </c>
      <c r="E33" s="21">
        <v>43198</v>
      </c>
      <c r="F33" s="21">
        <v>30000</v>
      </c>
      <c r="G33" s="21">
        <v>30000</v>
      </c>
      <c r="H33" s="21"/>
      <c r="I33" s="13"/>
      <c r="J33" s="21"/>
      <c r="K33" s="25"/>
      <c r="L33" s="21">
        <v>0</v>
      </c>
      <c r="M33" s="26">
        <v>198802</v>
      </c>
      <c r="N33" s="67"/>
    </row>
    <row r="34" spans="1:14" ht="27" customHeight="1">
      <c r="A34" s="23" t="s">
        <v>9</v>
      </c>
      <c r="B34" s="11" t="s">
        <v>61</v>
      </c>
      <c r="C34" s="24" t="s">
        <v>30</v>
      </c>
      <c r="D34" s="21">
        <v>57868</v>
      </c>
      <c r="E34" s="21">
        <v>13868</v>
      </c>
      <c r="F34" s="21">
        <v>44000</v>
      </c>
      <c r="G34" s="21">
        <v>8000</v>
      </c>
      <c r="H34" s="21"/>
      <c r="I34" s="13"/>
      <c r="J34" s="21">
        <v>36000</v>
      </c>
      <c r="K34" s="25"/>
      <c r="L34" s="21"/>
      <c r="M34" s="26"/>
      <c r="N34" s="67"/>
    </row>
    <row r="35" spans="1:14" ht="39" customHeight="1">
      <c r="A35" s="23" t="s">
        <v>9</v>
      </c>
      <c r="B35" s="11" t="s">
        <v>58</v>
      </c>
      <c r="C35" s="24" t="s">
        <v>30</v>
      </c>
      <c r="D35" s="21">
        <v>108950</v>
      </c>
      <c r="E35" s="21">
        <v>58950</v>
      </c>
      <c r="F35" s="21">
        <v>50000</v>
      </c>
      <c r="G35" s="21">
        <v>50000</v>
      </c>
      <c r="H35" s="21"/>
      <c r="I35" s="13"/>
      <c r="J35" s="13"/>
      <c r="K35" s="25"/>
      <c r="L35" s="21"/>
      <c r="M35" s="26"/>
      <c r="N35" s="67"/>
    </row>
    <row r="36" spans="1:14" ht="28.5" customHeight="1" thickBot="1">
      <c r="A36" s="27" t="s">
        <v>60</v>
      </c>
      <c r="B36" s="7" t="s">
        <v>59</v>
      </c>
      <c r="C36" s="18">
        <v>2009</v>
      </c>
      <c r="D36" s="15">
        <v>30000</v>
      </c>
      <c r="E36" s="15"/>
      <c r="F36" s="15">
        <v>30000</v>
      </c>
      <c r="G36" s="15">
        <v>30000</v>
      </c>
      <c r="H36" s="15"/>
      <c r="I36" s="9"/>
      <c r="J36" s="9"/>
      <c r="K36" s="28"/>
      <c r="L36" s="15"/>
      <c r="M36" s="19"/>
      <c r="N36" s="68"/>
    </row>
    <row r="37" spans="1:14" ht="13.5" thickTop="1">
      <c r="A37" s="69"/>
      <c r="B37" s="70" t="s">
        <v>10</v>
      </c>
      <c r="C37" s="70"/>
      <c r="D37" s="71">
        <f aca="true" t="shared" si="1" ref="D37:I37">D36+D35+D34+D33+D32+D31+D30+D29+D28+D27+D26+D23+D22+D21</f>
        <v>3347525</v>
      </c>
      <c r="E37" s="71">
        <f t="shared" si="1"/>
        <v>244978</v>
      </c>
      <c r="F37" s="71">
        <f t="shared" si="1"/>
        <v>2373355</v>
      </c>
      <c r="G37" s="71">
        <f t="shared" si="1"/>
        <v>1587355</v>
      </c>
      <c r="H37" s="71">
        <f t="shared" si="1"/>
        <v>0</v>
      </c>
      <c r="I37" s="71">
        <f t="shared" si="1"/>
        <v>750000</v>
      </c>
      <c r="J37" s="71">
        <f>J36+J35+J34+J33+J32+J31+J30+J29+J28+J27+J26+J23+J22</f>
        <v>36000</v>
      </c>
      <c r="K37" s="71">
        <f>K36+K35+K34+K33+K32+K31+K30+K29+K28+K27+K26+K23+K22+K21</f>
        <v>0</v>
      </c>
      <c r="L37" s="71">
        <f>L36+L35+L34+L33+L32+L31+L30+L29+L28+L27+L26+L23+L22+L21</f>
        <v>0</v>
      </c>
      <c r="M37" s="71">
        <f>M36+M35+M34+M33+M32+M31+M30+M29+M28+M27+M26+M23+M22+M21</f>
        <v>729192</v>
      </c>
      <c r="N37" s="71">
        <f>N36+N35+N34+N33+N32+N31+N30+N29+N28+N27+N26+N23+N22+N21</f>
        <v>0</v>
      </c>
    </row>
    <row r="38" spans="1:14" ht="48.75" customHeight="1" thickBot="1">
      <c r="A38" s="36" t="s">
        <v>11</v>
      </c>
      <c r="B38" s="37" t="s">
        <v>44</v>
      </c>
      <c r="C38" s="38" t="s">
        <v>34</v>
      </c>
      <c r="D38" s="39">
        <v>4000000</v>
      </c>
      <c r="E38" s="39">
        <v>19032</v>
      </c>
      <c r="F38" s="39">
        <v>30000</v>
      </c>
      <c r="G38" s="39">
        <v>30000</v>
      </c>
      <c r="H38" s="39"/>
      <c r="I38" s="39"/>
      <c r="J38" s="39"/>
      <c r="K38" s="49"/>
      <c r="L38" s="39"/>
      <c r="M38" s="39">
        <v>3950968</v>
      </c>
      <c r="N38" s="39"/>
    </row>
    <row r="39" spans="1:14" ht="14.25" thickBot="1" thickTop="1">
      <c r="A39" s="63"/>
      <c r="B39" s="64" t="s">
        <v>12</v>
      </c>
      <c r="C39" s="64"/>
      <c r="D39" s="65">
        <f>SUM(D38)</f>
        <v>4000000</v>
      </c>
      <c r="E39" s="65">
        <f aca="true" t="shared" si="2" ref="E39:N39">SUM(E38)</f>
        <v>19032</v>
      </c>
      <c r="F39" s="65">
        <f t="shared" si="2"/>
        <v>30000</v>
      </c>
      <c r="G39" s="65">
        <f t="shared" si="2"/>
        <v>30000</v>
      </c>
      <c r="H39" s="65">
        <f t="shared" si="2"/>
        <v>0</v>
      </c>
      <c r="I39" s="65">
        <f t="shared" si="2"/>
        <v>0</v>
      </c>
      <c r="J39" s="65">
        <f t="shared" si="2"/>
        <v>0</v>
      </c>
      <c r="K39" s="65">
        <f t="shared" si="2"/>
        <v>0</v>
      </c>
      <c r="L39" s="65">
        <f t="shared" si="2"/>
        <v>0</v>
      </c>
      <c r="M39" s="65">
        <f t="shared" si="2"/>
        <v>3950968</v>
      </c>
      <c r="N39" s="65">
        <f t="shared" si="2"/>
        <v>0</v>
      </c>
    </row>
    <row r="40" spans="1:14" ht="30.75" thickBot="1" thickTop="1">
      <c r="A40" s="69" t="s">
        <v>85</v>
      </c>
      <c r="B40" s="81" t="s">
        <v>86</v>
      </c>
      <c r="C40" s="81">
        <v>2009</v>
      </c>
      <c r="D40" s="82">
        <v>83601</v>
      </c>
      <c r="E40" s="71"/>
      <c r="F40" s="82">
        <v>83601</v>
      </c>
      <c r="G40" s="82">
        <v>20000</v>
      </c>
      <c r="H40" s="71"/>
      <c r="I40" s="71"/>
      <c r="J40" s="71"/>
      <c r="K40" s="82">
        <v>63601</v>
      </c>
      <c r="L40" s="71"/>
      <c r="M40" s="71"/>
      <c r="N40" s="71"/>
    </row>
    <row r="41" spans="1:14" ht="13.5" thickTop="1">
      <c r="A41" s="69"/>
      <c r="B41" s="70" t="s">
        <v>87</v>
      </c>
      <c r="C41" s="70"/>
      <c r="D41" s="71">
        <f>SUM(D40)</f>
        <v>83601</v>
      </c>
      <c r="E41" s="71">
        <f aca="true" t="shared" si="3" ref="E41:N41">SUM(E40)</f>
        <v>0</v>
      </c>
      <c r="F41" s="71">
        <f t="shared" si="3"/>
        <v>83601</v>
      </c>
      <c r="G41" s="71">
        <f t="shared" si="3"/>
        <v>20000</v>
      </c>
      <c r="H41" s="71">
        <f t="shared" si="3"/>
        <v>0</v>
      </c>
      <c r="I41" s="71">
        <f t="shared" si="3"/>
        <v>0</v>
      </c>
      <c r="J41" s="71">
        <f t="shared" si="3"/>
        <v>0</v>
      </c>
      <c r="K41" s="71">
        <f t="shared" si="3"/>
        <v>63601</v>
      </c>
      <c r="L41" s="71">
        <f t="shared" si="3"/>
        <v>0</v>
      </c>
      <c r="M41" s="71">
        <f t="shared" si="3"/>
        <v>0</v>
      </c>
      <c r="N41" s="71">
        <f t="shared" si="3"/>
        <v>0</v>
      </c>
    </row>
    <row r="42" spans="1:14" ht="12.75">
      <c r="A42" s="60" t="s">
        <v>1</v>
      </c>
      <c r="B42" s="98" t="s">
        <v>20</v>
      </c>
      <c r="C42" s="98" t="s">
        <v>2</v>
      </c>
      <c r="D42" s="98" t="s">
        <v>3</v>
      </c>
      <c r="E42" s="60" t="s">
        <v>4</v>
      </c>
      <c r="F42" s="98" t="s">
        <v>48</v>
      </c>
      <c r="G42" s="100" t="s">
        <v>5</v>
      </c>
      <c r="H42" s="101"/>
      <c r="I42" s="101"/>
      <c r="J42" s="101"/>
      <c r="K42" s="101"/>
      <c r="L42" s="101"/>
      <c r="M42" s="101"/>
      <c r="N42" s="102"/>
    </row>
    <row r="43" spans="1:14" ht="69" thickBot="1">
      <c r="A43" s="60" t="s">
        <v>19</v>
      </c>
      <c r="B43" s="99"/>
      <c r="C43" s="99"/>
      <c r="D43" s="99"/>
      <c r="E43" s="60" t="s">
        <v>47</v>
      </c>
      <c r="F43" s="99"/>
      <c r="G43" s="60" t="s">
        <v>21</v>
      </c>
      <c r="H43" s="60" t="s">
        <v>49</v>
      </c>
      <c r="I43" s="60" t="s">
        <v>52</v>
      </c>
      <c r="J43" s="60" t="s">
        <v>42</v>
      </c>
      <c r="K43" s="60" t="s">
        <v>56</v>
      </c>
      <c r="L43" s="60" t="s">
        <v>43</v>
      </c>
      <c r="M43" s="60" t="s">
        <v>6</v>
      </c>
      <c r="N43" s="61" t="s">
        <v>22</v>
      </c>
    </row>
    <row r="44" spans="1:14" ht="30.75" thickBot="1" thickTop="1">
      <c r="A44" s="45" t="s">
        <v>24</v>
      </c>
      <c r="B44" s="42" t="s">
        <v>66</v>
      </c>
      <c r="C44" s="43">
        <v>2008</v>
      </c>
      <c r="D44" s="44">
        <v>175152</v>
      </c>
      <c r="E44" s="44">
        <v>75152</v>
      </c>
      <c r="F44" s="44">
        <v>100000</v>
      </c>
      <c r="G44" s="44">
        <v>100000</v>
      </c>
      <c r="H44" s="44"/>
      <c r="I44" s="44"/>
      <c r="J44" s="44"/>
      <c r="K44" s="44"/>
      <c r="L44" s="44"/>
      <c r="M44" s="44"/>
      <c r="N44" s="44"/>
    </row>
    <row r="45" spans="1:14" ht="14.25" thickBot="1" thickTop="1">
      <c r="A45" s="72"/>
      <c r="B45" s="73" t="s">
        <v>41</v>
      </c>
      <c r="C45" s="74"/>
      <c r="D45" s="57">
        <f>SUM(D44)</f>
        <v>175152</v>
      </c>
      <c r="E45" s="57">
        <f aca="true" t="shared" si="4" ref="E45:N45">SUM(E44)</f>
        <v>75152</v>
      </c>
      <c r="F45" s="57">
        <f t="shared" si="4"/>
        <v>100000</v>
      </c>
      <c r="G45" s="57">
        <f t="shared" si="4"/>
        <v>100000</v>
      </c>
      <c r="H45" s="57">
        <f t="shared" si="4"/>
        <v>0</v>
      </c>
      <c r="I45" s="57">
        <f t="shared" si="4"/>
        <v>0</v>
      </c>
      <c r="J45" s="57">
        <f t="shared" si="4"/>
        <v>0</v>
      </c>
      <c r="K45" s="57">
        <f t="shared" si="4"/>
        <v>0</v>
      </c>
      <c r="L45" s="57">
        <f t="shared" si="4"/>
        <v>0</v>
      </c>
      <c r="M45" s="57">
        <f t="shared" si="4"/>
        <v>0</v>
      </c>
      <c r="N45" s="57">
        <f t="shared" si="4"/>
        <v>0</v>
      </c>
    </row>
    <row r="46" spans="1:14" ht="20.25" thickTop="1">
      <c r="A46" s="48">
        <v>80101</v>
      </c>
      <c r="B46" s="40" t="s">
        <v>67</v>
      </c>
      <c r="C46" s="41" t="s">
        <v>30</v>
      </c>
      <c r="D46" s="16">
        <v>122000</v>
      </c>
      <c r="E46" s="16">
        <v>62000</v>
      </c>
      <c r="F46" s="16">
        <v>60000</v>
      </c>
      <c r="G46" s="16">
        <v>60000</v>
      </c>
      <c r="H46" s="50"/>
      <c r="I46" s="50"/>
      <c r="J46" s="50"/>
      <c r="K46" s="16"/>
      <c r="L46" s="16"/>
      <c r="M46" s="47"/>
      <c r="N46" s="75"/>
    </row>
    <row r="47" spans="1:14" ht="19.5">
      <c r="A47" s="12">
        <v>80101</v>
      </c>
      <c r="B47" s="11" t="s">
        <v>68</v>
      </c>
      <c r="C47" s="24" t="s">
        <v>37</v>
      </c>
      <c r="D47" s="21">
        <v>13084000</v>
      </c>
      <c r="E47" s="21">
        <v>74632</v>
      </c>
      <c r="F47" s="21">
        <v>90000</v>
      </c>
      <c r="G47" s="21">
        <v>90000</v>
      </c>
      <c r="H47" s="33"/>
      <c r="I47" s="33"/>
      <c r="J47" s="33"/>
      <c r="K47" s="21"/>
      <c r="L47" s="21"/>
      <c r="M47" s="26">
        <v>12919368</v>
      </c>
      <c r="N47" s="67"/>
    </row>
    <row r="48" spans="1:14" ht="19.5">
      <c r="A48" s="12">
        <v>80101</v>
      </c>
      <c r="B48" s="11" t="s">
        <v>69</v>
      </c>
      <c r="C48" s="24" t="s">
        <v>39</v>
      </c>
      <c r="D48" s="21">
        <v>54762</v>
      </c>
      <c r="E48" s="21">
        <v>24762</v>
      </c>
      <c r="F48" s="21">
        <v>30000</v>
      </c>
      <c r="G48" s="21">
        <v>30000</v>
      </c>
      <c r="H48" s="33"/>
      <c r="I48" s="33"/>
      <c r="J48" s="33"/>
      <c r="K48" s="21"/>
      <c r="L48" s="21"/>
      <c r="M48" s="26"/>
      <c r="N48" s="67"/>
    </row>
    <row r="49" spans="1:14" ht="59.25" thickBot="1">
      <c r="A49" s="8">
        <v>80101</v>
      </c>
      <c r="B49" s="7" t="s">
        <v>95</v>
      </c>
      <c r="C49" s="18" t="s">
        <v>96</v>
      </c>
      <c r="D49" s="15">
        <v>758664</v>
      </c>
      <c r="E49" s="15">
        <v>13664</v>
      </c>
      <c r="F49" s="15">
        <v>38000</v>
      </c>
      <c r="G49" s="15">
        <v>38000</v>
      </c>
      <c r="H49" s="84"/>
      <c r="I49" s="84"/>
      <c r="J49" s="84"/>
      <c r="K49" s="15"/>
      <c r="L49" s="15"/>
      <c r="M49" s="19">
        <v>707000</v>
      </c>
      <c r="N49" s="68"/>
    </row>
    <row r="50" spans="1:14" ht="14.25" thickBot="1" thickTop="1">
      <c r="A50" s="64"/>
      <c r="B50" s="64" t="s">
        <v>35</v>
      </c>
      <c r="C50" s="73"/>
      <c r="D50" s="76">
        <f>SUM(D46:D49)</f>
        <v>14019426</v>
      </c>
      <c r="E50" s="76">
        <f aca="true" t="shared" si="5" ref="E50:N50">SUM(E46:E49)</f>
        <v>175058</v>
      </c>
      <c r="F50" s="76">
        <f t="shared" si="5"/>
        <v>218000</v>
      </c>
      <c r="G50" s="76">
        <f t="shared" si="5"/>
        <v>218000</v>
      </c>
      <c r="H50" s="76">
        <f t="shared" si="5"/>
        <v>0</v>
      </c>
      <c r="I50" s="76">
        <f t="shared" si="5"/>
        <v>0</v>
      </c>
      <c r="J50" s="76">
        <f t="shared" si="5"/>
        <v>0</v>
      </c>
      <c r="K50" s="76">
        <f t="shared" si="5"/>
        <v>0</v>
      </c>
      <c r="L50" s="76">
        <f t="shared" si="5"/>
        <v>0</v>
      </c>
      <c r="M50" s="76">
        <f t="shared" si="5"/>
        <v>13626368</v>
      </c>
      <c r="N50" s="76">
        <f t="shared" si="5"/>
        <v>0</v>
      </c>
    </row>
    <row r="51" spans="1:14" ht="40.5" thickBot="1" thickTop="1">
      <c r="A51" s="12">
        <v>85195</v>
      </c>
      <c r="B51" s="22" t="s">
        <v>38</v>
      </c>
      <c r="C51" s="24" t="s">
        <v>32</v>
      </c>
      <c r="D51" s="21">
        <v>574940</v>
      </c>
      <c r="E51" s="21">
        <v>44940</v>
      </c>
      <c r="F51" s="21">
        <v>50000</v>
      </c>
      <c r="G51" s="21">
        <v>50000</v>
      </c>
      <c r="H51" s="21"/>
      <c r="I51" s="21">
        <v>0</v>
      </c>
      <c r="J51" s="21"/>
      <c r="K51" s="33"/>
      <c r="L51" s="33"/>
      <c r="M51" s="26">
        <v>480000</v>
      </c>
      <c r="N51" s="33"/>
    </row>
    <row r="52" spans="1:14" ht="14.25" thickBot="1" thickTop="1">
      <c r="A52" s="59"/>
      <c r="B52" s="64" t="s">
        <v>13</v>
      </c>
      <c r="C52" s="74"/>
      <c r="D52" s="57">
        <f>SUM(D51)</f>
        <v>574940</v>
      </c>
      <c r="E52" s="57">
        <f aca="true" t="shared" si="6" ref="E52:N52">SUM(E51)</f>
        <v>44940</v>
      </c>
      <c r="F52" s="57">
        <f t="shared" si="6"/>
        <v>50000</v>
      </c>
      <c r="G52" s="57">
        <f t="shared" si="6"/>
        <v>50000</v>
      </c>
      <c r="H52" s="57">
        <f t="shared" si="6"/>
        <v>0</v>
      </c>
      <c r="I52" s="57">
        <f t="shared" si="6"/>
        <v>0</v>
      </c>
      <c r="J52" s="57">
        <f t="shared" si="6"/>
        <v>0</v>
      </c>
      <c r="K52" s="57">
        <f t="shared" si="6"/>
        <v>0</v>
      </c>
      <c r="L52" s="57">
        <f t="shared" si="6"/>
        <v>0</v>
      </c>
      <c r="M52" s="57">
        <f t="shared" si="6"/>
        <v>480000</v>
      </c>
      <c r="N52" s="57">
        <f t="shared" si="6"/>
        <v>0</v>
      </c>
    </row>
    <row r="53" spans="1:14" ht="30" thickTop="1">
      <c r="A53" s="86" t="s">
        <v>25</v>
      </c>
      <c r="B53" s="85" t="s">
        <v>88</v>
      </c>
      <c r="C53" s="83"/>
      <c r="D53" s="87">
        <v>48600</v>
      </c>
      <c r="E53" s="87">
        <v>12000</v>
      </c>
      <c r="F53" s="87">
        <v>36600</v>
      </c>
      <c r="G53" s="87">
        <v>12200</v>
      </c>
      <c r="H53" s="84"/>
      <c r="I53" s="84"/>
      <c r="J53" s="84"/>
      <c r="K53" s="87">
        <v>24400</v>
      </c>
      <c r="L53" s="84"/>
      <c r="M53" s="84"/>
      <c r="N53" s="84"/>
    </row>
    <row r="54" spans="1:14" ht="12.75">
      <c r="A54" s="106" t="s">
        <v>25</v>
      </c>
      <c r="B54" s="108" t="s">
        <v>70</v>
      </c>
      <c r="C54" s="110" t="s">
        <v>33</v>
      </c>
      <c r="D54" s="104">
        <v>1600000</v>
      </c>
      <c r="E54" s="104">
        <v>41114</v>
      </c>
      <c r="F54" s="104">
        <v>780000</v>
      </c>
      <c r="G54" s="104">
        <v>42200</v>
      </c>
      <c r="H54" s="104">
        <v>380000</v>
      </c>
      <c r="I54" s="17" t="s">
        <v>26</v>
      </c>
      <c r="J54" s="17" t="s">
        <v>78</v>
      </c>
      <c r="K54" s="104"/>
      <c r="L54" s="104"/>
      <c r="M54" s="104">
        <v>778886</v>
      </c>
      <c r="N54" s="104"/>
    </row>
    <row r="55" spans="1:14" ht="12.75">
      <c r="A55" s="107"/>
      <c r="B55" s="109"/>
      <c r="C55" s="111"/>
      <c r="D55" s="105"/>
      <c r="E55" s="105"/>
      <c r="F55" s="105"/>
      <c r="G55" s="105"/>
      <c r="H55" s="105"/>
      <c r="I55" s="16">
        <v>300000</v>
      </c>
      <c r="J55" s="16">
        <v>57800</v>
      </c>
      <c r="K55" s="105"/>
      <c r="L55" s="105"/>
      <c r="M55" s="105"/>
      <c r="N55" s="105"/>
    </row>
    <row r="56" spans="1:14" ht="19.5">
      <c r="A56" s="23" t="s">
        <v>27</v>
      </c>
      <c r="B56" s="11" t="s">
        <v>71</v>
      </c>
      <c r="C56" s="24">
        <v>2009</v>
      </c>
      <c r="D56" s="21">
        <v>40000</v>
      </c>
      <c r="E56" s="21"/>
      <c r="F56" s="21">
        <v>40000</v>
      </c>
      <c r="G56" s="21">
        <v>40000</v>
      </c>
      <c r="H56" s="21"/>
      <c r="I56" s="21"/>
      <c r="J56" s="21"/>
      <c r="K56" s="21"/>
      <c r="L56" s="21"/>
      <c r="M56" s="21"/>
      <c r="N56" s="21"/>
    </row>
    <row r="57" spans="1:14" ht="20.25" thickBot="1">
      <c r="A57" s="27" t="s">
        <v>27</v>
      </c>
      <c r="B57" s="7" t="s">
        <v>72</v>
      </c>
      <c r="C57" s="18">
        <v>2009</v>
      </c>
      <c r="D57" s="15">
        <v>20000</v>
      </c>
      <c r="E57" s="15"/>
      <c r="F57" s="15">
        <v>20000</v>
      </c>
      <c r="G57" s="15">
        <v>20000</v>
      </c>
      <c r="H57" s="15"/>
      <c r="I57" s="15"/>
      <c r="J57" s="15"/>
      <c r="K57" s="15"/>
      <c r="L57" s="15"/>
      <c r="M57" s="15"/>
      <c r="N57" s="15"/>
    </row>
    <row r="58" spans="1:14" ht="14.25" thickBot="1" thickTop="1">
      <c r="A58" s="59"/>
      <c r="B58" s="64" t="s">
        <v>14</v>
      </c>
      <c r="C58" s="74"/>
      <c r="D58" s="57">
        <f>D57+D56+D54+D53</f>
        <v>1708600</v>
      </c>
      <c r="E58" s="57">
        <v>53114</v>
      </c>
      <c r="F58" s="57">
        <v>876600</v>
      </c>
      <c r="G58" s="57">
        <v>114400</v>
      </c>
      <c r="H58" s="57">
        <f>H57+H56+H54</f>
        <v>380000</v>
      </c>
      <c r="I58" s="57">
        <f>I57+I56+I55</f>
        <v>300000</v>
      </c>
      <c r="J58" s="57">
        <f>J57+J56+J55</f>
        <v>57800</v>
      </c>
      <c r="K58" s="57">
        <v>24400</v>
      </c>
      <c r="L58" s="57">
        <f>L57+L56+L54</f>
        <v>0</v>
      </c>
      <c r="M58" s="57">
        <f>M57+M56+M54</f>
        <v>778886</v>
      </c>
      <c r="N58" s="57">
        <f>N57+N56+N54</f>
        <v>0</v>
      </c>
    </row>
    <row r="59" spans="1:14" ht="20.25" thickTop="1">
      <c r="A59" s="51" t="s">
        <v>15</v>
      </c>
      <c r="B59" s="52" t="s">
        <v>16</v>
      </c>
      <c r="C59" s="53" t="s">
        <v>40</v>
      </c>
      <c r="D59" s="54">
        <v>590000</v>
      </c>
      <c r="E59" s="54">
        <v>295748</v>
      </c>
      <c r="F59" s="54">
        <v>100000</v>
      </c>
      <c r="G59" s="54">
        <v>100000</v>
      </c>
      <c r="H59" s="54"/>
      <c r="I59" s="54"/>
      <c r="J59" s="54"/>
      <c r="K59" s="54"/>
      <c r="L59" s="54"/>
      <c r="M59" s="54">
        <v>194252</v>
      </c>
      <c r="N59" s="54"/>
    </row>
    <row r="60" spans="1:14" ht="48.75">
      <c r="A60" s="23" t="s">
        <v>73</v>
      </c>
      <c r="B60" s="11" t="s">
        <v>74</v>
      </c>
      <c r="C60" s="24">
        <v>2009</v>
      </c>
      <c r="D60" s="21">
        <v>27533</v>
      </c>
      <c r="E60" s="21">
        <v>12533</v>
      </c>
      <c r="F60" s="21">
        <v>15000</v>
      </c>
      <c r="G60" s="21">
        <v>15000</v>
      </c>
      <c r="H60" s="21"/>
      <c r="I60" s="21"/>
      <c r="J60" s="21"/>
      <c r="K60" s="21"/>
      <c r="L60" s="21"/>
      <c r="M60" s="21"/>
      <c r="N60" s="21"/>
    </row>
    <row r="61" spans="1:14" ht="20.25" thickBot="1">
      <c r="A61" s="58" t="s">
        <v>97</v>
      </c>
      <c r="B61" s="29" t="s">
        <v>98</v>
      </c>
      <c r="C61" s="30">
        <v>2009</v>
      </c>
      <c r="D61" s="31">
        <v>60000</v>
      </c>
      <c r="E61" s="31"/>
      <c r="F61" s="31">
        <v>60000</v>
      </c>
      <c r="G61" s="31">
        <v>30000</v>
      </c>
      <c r="H61" s="31"/>
      <c r="I61" s="31"/>
      <c r="J61" s="31"/>
      <c r="K61" s="31">
        <v>30000</v>
      </c>
      <c r="L61" s="31"/>
      <c r="M61" s="31"/>
      <c r="N61" s="31"/>
    </row>
    <row r="62" spans="1:14" ht="13.5" thickTop="1">
      <c r="A62" s="60" t="s">
        <v>1</v>
      </c>
      <c r="B62" s="98" t="s">
        <v>20</v>
      </c>
      <c r="C62" s="98" t="s">
        <v>2</v>
      </c>
      <c r="D62" s="98" t="s">
        <v>3</v>
      </c>
      <c r="E62" s="60" t="s">
        <v>4</v>
      </c>
      <c r="F62" s="98" t="s">
        <v>48</v>
      </c>
      <c r="G62" s="100" t="s">
        <v>5</v>
      </c>
      <c r="H62" s="101"/>
      <c r="I62" s="101"/>
      <c r="J62" s="101"/>
      <c r="K62" s="101"/>
      <c r="L62" s="101"/>
      <c r="M62" s="101"/>
      <c r="N62" s="102"/>
    </row>
    <row r="63" spans="1:14" ht="69" thickBot="1">
      <c r="A63" s="60" t="s">
        <v>19</v>
      </c>
      <c r="B63" s="99"/>
      <c r="C63" s="99"/>
      <c r="D63" s="99"/>
      <c r="E63" s="60" t="s">
        <v>47</v>
      </c>
      <c r="F63" s="99"/>
      <c r="G63" s="60" t="s">
        <v>21</v>
      </c>
      <c r="H63" s="60" t="s">
        <v>49</v>
      </c>
      <c r="I63" s="60" t="s">
        <v>52</v>
      </c>
      <c r="J63" s="60" t="s">
        <v>42</v>
      </c>
      <c r="K63" s="60" t="s">
        <v>56</v>
      </c>
      <c r="L63" s="60" t="s">
        <v>43</v>
      </c>
      <c r="M63" s="60" t="s">
        <v>6</v>
      </c>
      <c r="N63" s="61" t="s">
        <v>22</v>
      </c>
    </row>
    <row r="64" spans="1:14" ht="14.25" thickBot="1" thickTop="1">
      <c r="A64" s="59"/>
      <c r="B64" s="64" t="s">
        <v>17</v>
      </c>
      <c r="C64" s="74"/>
      <c r="D64" s="57">
        <f>D61+D60+D59</f>
        <v>677533</v>
      </c>
      <c r="E64" s="57">
        <f aca="true" t="shared" si="7" ref="E64:N64">E61+E60+E59</f>
        <v>308281</v>
      </c>
      <c r="F64" s="57">
        <f t="shared" si="7"/>
        <v>175000</v>
      </c>
      <c r="G64" s="57">
        <f t="shared" si="7"/>
        <v>145000</v>
      </c>
      <c r="H64" s="57">
        <f t="shared" si="7"/>
        <v>0</v>
      </c>
      <c r="I64" s="57">
        <f t="shared" si="7"/>
        <v>0</v>
      </c>
      <c r="J64" s="57">
        <f t="shared" si="7"/>
        <v>0</v>
      </c>
      <c r="K64" s="57">
        <f t="shared" si="7"/>
        <v>30000</v>
      </c>
      <c r="L64" s="57">
        <f t="shared" si="7"/>
        <v>0</v>
      </c>
      <c r="M64" s="57">
        <f t="shared" si="7"/>
        <v>194252</v>
      </c>
      <c r="N64" s="57">
        <f t="shared" si="7"/>
        <v>0</v>
      </c>
    </row>
    <row r="65" spans="1:14" ht="20.25" thickTop="1">
      <c r="A65" s="97" t="s">
        <v>75</v>
      </c>
      <c r="B65" s="42" t="s">
        <v>84</v>
      </c>
      <c r="C65" s="43" t="s">
        <v>30</v>
      </c>
      <c r="D65" s="44">
        <v>521404</v>
      </c>
      <c r="E65" s="44">
        <v>21404</v>
      </c>
      <c r="F65" s="44">
        <v>500000</v>
      </c>
      <c r="G65" s="44">
        <v>300000</v>
      </c>
      <c r="H65" s="44"/>
      <c r="I65" s="44"/>
      <c r="J65" s="44"/>
      <c r="K65" s="44">
        <v>200000</v>
      </c>
      <c r="L65" s="95"/>
      <c r="M65" s="95"/>
      <c r="N65" s="95"/>
    </row>
    <row r="66" spans="1:14" ht="20.25" thickBot="1">
      <c r="A66" s="96" t="s">
        <v>75</v>
      </c>
      <c r="B66" s="91" t="s">
        <v>76</v>
      </c>
      <c r="C66" s="92" t="s">
        <v>30</v>
      </c>
      <c r="D66" s="93">
        <v>1195000</v>
      </c>
      <c r="E66" s="93"/>
      <c r="F66" s="93">
        <v>1195000</v>
      </c>
      <c r="G66" s="93">
        <v>65000</v>
      </c>
      <c r="H66" s="93"/>
      <c r="I66" s="93">
        <v>350000</v>
      </c>
      <c r="J66" s="93"/>
      <c r="K66" s="93">
        <v>780000</v>
      </c>
      <c r="L66" s="93"/>
      <c r="M66" s="94"/>
      <c r="N66" s="94"/>
    </row>
    <row r="67" spans="1:14" ht="14.25" thickBot="1" thickTop="1">
      <c r="A67" s="59"/>
      <c r="B67" s="64" t="s">
        <v>77</v>
      </c>
      <c r="C67" s="74"/>
      <c r="D67" s="57">
        <f>D66+D65</f>
        <v>1716404</v>
      </c>
      <c r="E67" s="57">
        <v>21404</v>
      </c>
      <c r="F67" s="57">
        <f>F66+F65</f>
        <v>1695000</v>
      </c>
      <c r="G67" s="57">
        <f>G66+G65</f>
        <v>365000</v>
      </c>
      <c r="H67" s="57">
        <f aca="true" t="shared" si="8" ref="H67:N67">SUM(H66)</f>
        <v>0</v>
      </c>
      <c r="I67" s="57">
        <f t="shared" si="8"/>
        <v>350000</v>
      </c>
      <c r="J67" s="57">
        <f t="shared" si="8"/>
        <v>0</v>
      </c>
      <c r="K67" s="57">
        <f>K66+K65</f>
        <v>980000</v>
      </c>
      <c r="L67" s="57">
        <f t="shared" si="8"/>
        <v>0</v>
      </c>
      <c r="M67" s="57">
        <f t="shared" si="8"/>
        <v>0</v>
      </c>
      <c r="N67" s="57">
        <f t="shared" si="8"/>
        <v>0</v>
      </c>
    </row>
    <row r="68" spans="1:14" ht="14.25" thickBot="1" thickTop="1">
      <c r="A68" s="77"/>
      <c r="B68" s="77" t="s">
        <v>18</v>
      </c>
      <c r="C68" s="77"/>
      <c r="D68" s="78">
        <f aca="true" t="shared" si="9" ref="D68:N68">D67+D64+D58+D52+D50+D45+D41+D39+D37+D20</f>
        <v>27949381</v>
      </c>
      <c r="E68" s="78">
        <f t="shared" si="9"/>
        <v>1046959</v>
      </c>
      <c r="F68" s="78">
        <f t="shared" si="9"/>
        <v>6839756</v>
      </c>
      <c r="G68" s="78">
        <f t="shared" si="9"/>
        <v>3587955</v>
      </c>
      <c r="H68" s="78">
        <f t="shared" si="9"/>
        <v>520000</v>
      </c>
      <c r="I68" s="78">
        <f t="shared" si="9"/>
        <v>1540000</v>
      </c>
      <c r="J68" s="78">
        <f t="shared" si="9"/>
        <v>93800</v>
      </c>
      <c r="K68" s="78">
        <f t="shared" si="9"/>
        <v>1098001</v>
      </c>
      <c r="L68" s="78">
        <f t="shared" si="9"/>
        <v>0</v>
      </c>
      <c r="M68" s="78">
        <f t="shared" si="9"/>
        <v>20062666</v>
      </c>
      <c r="N68" s="78">
        <f t="shared" si="9"/>
        <v>0</v>
      </c>
    </row>
    <row r="69" spans="1:14" ht="21.75" thickBot="1" thickTop="1">
      <c r="A69" s="79"/>
      <c r="B69" s="79" t="s">
        <v>45</v>
      </c>
      <c r="C69" s="79"/>
      <c r="D69" s="80" t="s">
        <v>0</v>
      </c>
      <c r="E69" s="80"/>
      <c r="F69" s="80">
        <v>5735956</v>
      </c>
      <c r="G69" s="80">
        <v>3587955</v>
      </c>
      <c r="H69" s="80">
        <v>520000</v>
      </c>
      <c r="I69" s="80">
        <v>1540000</v>
      </c>
      <c r="J69" s="80"/>
      <c r="K69" s="80">
        <v>88001</v>
      </c>
      <c r="L69" s="80"/>
      <c r="M69" s="80"/>
      <c r="N69" s="80"/>
    </row>
    <row r="70" ht="13.5" thickTop="1"/>
    <row r="71" spans="4:7" ht="12.75">
      <c r="D71" t="s">
        <v>0</v>
      </c>
      <c r="G71" t="s">
        <v>0</v>
      </c>
    </row>
    <row r="72" ht="12.75">
      <c r="D72" t="s">
        <v>0</v>
      </c>
    </row>
    <row r="73" ht="12.75">
      <c r="D73" t="s">
        <v>0</v>
      </c>
    </row>
  </sheetData>
  <sheetProtection/>
  <mergeCells count="33">
    <mergeCell ref="M54:M55"/>
    <mergeCell ref="H54:H55"/>
    <mergeCell ref="G54:G55"/>
    <mergeCell ref="F54:F55"/>
    <mergeCell ref="B24:B25"/>
    <mergeCell ref="C24:C25"/>
    <mergeCell ref="D24:D25"/>
    <mergeCell ref="F24:F25"/>
    <mergeCell ref="A54:A55"/>
    <mergeCell ref="D54:D55"/>
    <mergeCell ref="E54:E55"/>
    <mergeCell ref="B54:B55"/>
    <mergeCell ref="C54:C55"/>
    <mergeCell ref="A9:N9"/>
    <mergeCell ref="B11:B12"/>
    <mergeCell ref="C11:C12"/>
    <mergeCell ref="D11:D12"/>
    <mergeCell ref="G11:N11"/>
    <mergeCell ref="F11:F12"/>
    <mergeCell ref="G62:N62"/>
    <mergeCell ref="G24:N24"/>
    <mergeCell ref="B42:B43"/>
    <mergeCell ref="C42:C43"/>
    <mergeCell ref="D42:D43"/>
    <mergeCell ref="F42:F43"/>
    <mergeCell ref="G42:N42"/>
    <mergeCell ref="N54:N55"/>
    <mergeCell ref="K54:K55"/>
    <mergeCell ref="L54:L55"/>
    <mergeCell ref="B62:B63"/>
    <mergeCell ref="C62:C63"/>
    <mergeCell ref="D62:D63"/>
    <mergeCell ref="F62:F63"/>
  </mergeCells>
  <printOptions/>
  <pageMargins left="0" right="0" top="0.5905511811023623" bottom="0.5905511811023623" header="0.5118110236220472" footer="0.5118110236220472"/>
  <pageSetup firstPageNumber="28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2009-04-22T09:00:32Z</cp:lastPrinted>
  <dcterms:created xsi:type="dcterms:W3CDTF">2006-11-08T10:59:38Z</dcterms:created>
  <dcterms:modified xsi:type="dcterms:W3CDTF">2009-05-04T07:21:35Z</dcterms:modified>
  <cp:category/>
  <cp:version/>
  <cp:contentType/>
  <cp:contentStatus/>
</cp:coreProperties>
</file>