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9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<sst xmlns="http://schemas.openxmlformats.org/spreadsheetml/2006/main" count="308" uniqueCount="149">
  <si>
    <t xml:space="preserve"> </t>
  </si>
  <si>
    <t xml:space="preserve">Dział </t>
  </si>
  <si>
    <t xml:space="preserve">Termin realiz. </t>
  </si>
  <si>
    <t>Planowana wartość zadania</t>
  </si>
  <si>
    <t xml:space="preserve">Wykonanie </t>
  </si>
  <si>
    <t xml:space="preserve">Źródła finansowania </t>
  </si>
  <si>
    <t xml:space="preserve">Pozostało do wykoania </t>
  </si>
  <si>
    <t>01010</t>
  </si>
  <si>
    <t>Razem dz. 010</t>
  </si>
  <si>
    <t>60016</t>
  </si>
  <si>
    <t>Razem dz. 600</t>
  </si>
  <si>
    <t>Razem dz. 900</t>
  </si>
  <si>
    <t>92109</t>
  </si>
  <si>
    <t xml:space="preserve">Budowa świetlicy w Dźwierznie </t>
  </si>
  <si>
    <t>Razem dz. 921</t>
  </si>
  <si>
    <t xml:space="preserve">Ogółem : </t>
  </si>
  <si>
    <t>Rozdz.             §</t>
  </si>
  <si>
    <t xml:space="preserve">Nazwa zadania inwestycyjnego </t>
  </si>
  <si>
    <t xml:space="preserve">Dochody własne j.s.t. </t>
  </si>
  <si>
    <t>75023</t>
  </si>
  <si>
    <t>90001</t>
  </si>
  <si>
    <t>90015</t>
  </si>
  <si>
    <t>01041</t>
  </si>
  <si>
    <t>2008/2010</t>
  </si>
  <si>
    <t>Razem dz. 801</t>
  </si>
  <si>
    <t>2008/2011</t>
  </si>
  <si>
    <t>2008/2013</t>
  </si>
  <si>
    <t>Razem dz. 750</t>
  </si>
  <si>
    <t xml:space="preserve">Materiał </t>
  </si>
  <si>
    <t xml:space="preserve">Źródła finansowania ujęte w budżecie </t>
  </si>
  <si>
    <t xml:space="preserve">Kredyt "K" Pożyczka "P" ; </t>
  </si>
  <si>
    <t>Dotacja PFOŚ, GFOŚ , FOGR, Wojewody inne j.s.t</t>
  </si>
  <si>
    <t>Wykup gruntów pod drogi i chodniki</t>
  </si>
  <si>
    <t>Budowa przyzagrodowych oczyszczalni ścieków -130 szt</t>
  </si>
  <si>
    <t xml:space="preserve">rolnicy i inni         </t>
  </si>
  <si>
    <t xml:space="preserve">Rady Gminy Chełmża </t>
  </si>
  <si>
    <t>Rekultywacja Jeziora Chełmzyńskiego-Program Operacyjny Europa Środkowa</t>
  </si>
  <si>
    <t xml:space="preserve">Przebudowa systemu ogrzewania centralnego i ciepłej wody w Szkole Podstawowej w Kończewicach z wykorzystaniem energii geotermalnej </t>
  </si>
  <si>
    <t>2009/2010</t>
  </si>
  <si>
    <t>92120</t>
  </si>
  <si>
    <t>Razem dz. 400</t>
  </si>
  <si>
    <t>Inwestycje w alternatywne źródła energii - Budowa instalacji solarnej i pomp ciepła w Gimnazjum w Głuchowie i Pluskowęsach oraz SPOZ w Zelgnie</t>
  </si>
  <si>
    <t>85295</t>
  </si>
  <si>
    <t xml:space="preserve">Zakupy inwestycyjne na doposażenie stołówek </t>
  </si>
  <si>
    <t>Razeem dz. 852</t>
  </si>
  <si>
    <t>60016 § 6060</t>
  </si>
  <si>
    <t>Wykonanie sieci wodociągowej Browina (Osiedle Młodych)</t>
  </si>
  <si>
    <t>Wykonanie sieci wodociągowej Strużal (dz p. Krause)</t>
  </si>
  <si>
    <t xml:space="preserve">Zakup nieruchomości w Zalgnie na potrzeby OSP </t>
  </si>
  <si>
    <t>2009/2011</t>
  </si>
  <si>
    <t>Razem dz. 754</t>
  </si>
  <si>
    <t>70005</t>
  </si>
  <si>
    <t xml:space="preserve">Adaptacja budynku poszkolnego w Grzywnie </t>
  </si>
  <si>
    <t>Razem dz. 700</t>
  </si>
  <si>
    <t>Sieć wodociągowa na powstających osiedlach mieszkaniowych(Browina p.Basiewicz)</t>
  </si>
  <si>
    <t xml:space="preserve">Wykonanie sieci wodociągowej Strużal (p.Dębski) </t>
  </si>
  <si>
    <t>2008/2012</t>
  </si>
  <si>
    <t xml:space="preserve">do 2009r. </t>
  </si>
  <si>
    <t>Rok budżetowy 2010</t>
  </si>
  <si>
    <t>Uwagi</t>
  </si>
  <si>
    <t>Wykonanie dokumentacji budowy sieci wodociącowych</t>
  </si>
  <si>
    <t>Sieć wodociągowa na powstających osiedlach mieszkaniowych(Strużal-p.Kalamarski i p. Dąbrowski)</t>
  </si>
  <si>
    <t>Wykonanie sieci wodociągowej Skąpe (ul. Lipowa) i Bielczyny (3 przyłącza)</t>
  </si>
  <si>
    <t>PROW do 70% (250.000 zł)</t>
  </si>
  <si>
    <t xml:space="preserve">Budowa chodnika przy drodze powiatowej -Dziemiony (3 lipy) - w stronę Witkowa </t>
  </si>
  <si>
    <t>Budowa chodnika przy drodze powiatowej w m. Kuczwały</t>
  </si>
  <si>
    <t>Budowa chodnika przy drodze powiatowej w m. Windak</t>
  </si>
  <si>
    <t>2010/2011</t>
  </si>
  <si>
    <t>Budowa chodnika przy drodze wojewódzkiej w m.Dżwierzno (centrum)</t>
  </si>
  <si>
    <t>Budowa chodnika w Sławkowie przy drodze wojewódzkiej - (centrum - szkoła) - II etap</t>
  </si>
  <si>
    <t>Wykonanie dokumentacji technicznej drogi 100584C Nawra- Izabela</t>
  </si>
  <si>
    <t>Dokumentacj na chodnik w m. Głuchowo i Kończewice</t>
  </si>
  <si>
    <t>Budowy ścieżki - pieszo - rowerowej Chełmża - Kończewice przy drodze wojewódzkiej - II etap</t>
  </si>
  <si>
    <t>II etap budowy chodnika Zelgno - Dźwierzno przy drodze wojewódzkiej</t>
  </si>
  <si>
    <t>Budowa chodnika przy drodze wojewódzkiej w Kiełbasinie - I etap</t>
  </si>
  <si>
    <t>Wykonanie projektu budowy Sali gimnastycznej SP Zelgno</t>
  </si>
  <si>
    <t>2007/2010</t>
  </si>
  <si>
    <t>Budowa oświetlenia w m. Zelgno przy drodze wojewódzkiej</t>
  </si>
  <si>
    <t>Budowa oświetlenia w m. Mirakowo</t>
  </si>
  <si>
    <t>Budowa oświetlenia w m. Kończewice przy przystanku autobusowym</t>
  </si>
  <si>
    <t>Budowa oświetlenia w m. Parowa Falęcka</t>
  </si>
  <si>
    <t>Budowa oświetlenia w m. Głuchowo w stronę dworca</t>
  </si>
  <si>
    <t>Budowa oświetlenia w m. Strużal</t>
  </si>
  <si>
    <t>Budowa oświetlenia w m. Drzonówko</t>
  </si>
  <si>
    <t>Wykonanie dokumentacji budowy oświetlenia w m. Grzegorz w stronę Drzonówka</t>
  </si>
  <si>
    <t>Renowacja elewacji i oceplenia świetlicy w Zajączkowie</t>
  </si>
  <si>
    <t>PROW do 70% (260.000 zł)</t>
  </si>
  <si>
    <t xml:space="preserve">RPO do 65% </t>
  </si>
  <si>
    <t>RPO - do 65 %</t>
  </si>
  <si>
    <t>PROW - do 1.100.000</t>
  </si>
  <si>
    <t>PROW - do 70 %</t>
  </si>
  <si>
    <t>Budowa drogi gminnej Nr 100525C w Brąchnówku wraz z finansowaniem przez wykup wierzytelnosci</t>
  </si>
  <si>
    <t xml:space="preserve">Rozbudowa SP Zelgno wraz z finansowaniem przez wykup wierzytelnosci </t>
  </si>
  <si>
    <t>RPO -do 65%</t>
  </si>
  <si>
    <t>40095</t>
  </si>
  <si>
    <t>przygot. Projektu do RPO</t>
  </si>
  <si>
    <t>Załącznik Nr 4</t>
  </si>
  <si>
    <t>Budowa parkingu przy U.G( ul. Browarna)</t>
  </si>
  <si>
    <t>Adaptacja budynku przy ul. Padarewskiego na potrzeby administracji</t>
  </si>
  <si>
    <t>na działkach od p. Połoma</t>
  </si>
  <si>
    <t xml:space="preserve">PLAN FINANSOWY ZADAŃ INWESTYCYJNYCH NA 2010 ROK </t>
  </si>
  <si>
    <t>2010/2012</t>
  </si>
  <si>
    <t>2006/2011</t>
  </si>
  <si>
    <t>Środki o których mowa w art.5 ust.1 pkt 2 i 3 uofp</t>
  </si>
  <si>
    <t>Wykonanie sieci wodociągowej Nowa Chełmża -ul. Górna</t>
  </si>
  <si>
    <t>Odnowa i rozój wsi - Pluskowęsy</t>
  </si>
  <si>
    <t>Wykonanie dokumentacji technicznej II boksu (garaż i pomieszczenia socjalne)OSP Kuczwały</t>
  </si>
  <si>
    <t>Odnowa i rozwój wsi -"Remont świetlicy wiejskiej w budynku Pastorówki oraz przebudowa chodnika wraz z budową kładki dla pieszych w m.Zelgno"</t>
  </si>
  <si>
    <t>Adaptacja kontenera na świetlicę Kiełbasin</t>
  </si>
  <si>
    <t>Fundusz Sołecki</t>
  </si>
  <si>
    <t>wniosek o dotację do konserwatora 123.000 zł</t>
  </si>
  <si>
    <t xml:space="preserve">Remont elewacji oraz całkowite odtworzenie stolarki okiennej i drzwiowej w budynku Pałacu w Brąchnówku </t>
  </si>
  <si>
    <t xml:space="preserve">Remont zabytkowego Pałacu w Brąchnówku </t>
  </si>
  <si>
    <t>Adaptacja kontenera na świetlicę Bocień</t>
  </si>
  <si>
    <t>zmieniającej Uchwałę Nr XLVIII/323/09</t>
  </si>
  <si>
    <t>z dnia 18 grudnia 2009r.</t>
  </si>
  <si>
    <t>Odnowa i rozwój wsi -" Modernizacja bazy sportowo rekreacyjnej w m.Głuchowo i Kuczwały"</t>
  </si>
  <si>
    <t>PROW</t>
  </si>
  <si>
    <t>Budowa chodnika przy drodze gminnej w m. Kuczwały</t>
  </si>
  <si>
    <t>Wykonanie dokumentacji technicznej drogi 100506C w m.Grzegorz</t>
  </si>
  <si>
    <t>Przebudowa drogi gminnej 100574 C Witkowo -Pluskowęsy II etap</t>
  </si>
  <si>
    <t>Budowa chodnika w m.M.Grzywna od przej.kolejowego do ul.Parkowej</t>
  </si>
  <si>
    <t>Budowa chodnika przy dr.gminnej Konczewice-Ogrodniki</t>
  </si>
  <si>
    <t>63003</t>
  </si>
  <si>
    <t>Zagospodarowanie turyst.rejonu Zalesia i stworzenie parku kulturowego nad Jeziorem Grodzienskim- etap II</t>
  </si>
  <si>
    <t>2010/2013</t>
  </si>
  <si>
    <t>Razem dz. 630</t>
  </si>
  <si>
    <t xml:space="preserve">Remont elewacji oraz całkowite odtworzenie stolarki okiennej  w budynku Pastorówki w Zelgnie </t>
  </si>
  <si>
    <t>72095</t>
  </si>
  <si>
    <t>Projekt -Rozlicz się przez Internet,uzyskaj informację z elektronicznego okienka - stworzenie elektronicznego systemu usług dla ludności w gminie Chełmża</t>
  </si>
  <si>
    <t>RPO-75%</t>
  </si>
  <si>
    <t>Razem dz. 720</t>
  </si>
  <si>
    <t xml:space="preserve">Adaptacja pomieszczeń  oraz zakup wyposażenia dla potrzeb CIK przy ul. Padarewskiego </t>
  </si>
  <si>
    <t>RPO do 65 %</t>
  </si>
  <si>
    <t>Wymiana dachu z remontem w świetlicy Skąpe</t>
  </si>
  <si>
    <t>92695</t>
  </si>
  <si>
    <t>Budowa boiska w Grzywnie na gruntach od Parafii</t>
  </si>
  <si>
    <t>Razem dz. 926</t>
  </si>
  <si>
    <t>Modernizacja drogi 100567 w m.N-Chełmża</t>
  </si>
  <si>
    <t xml:space="preserve">'Modernizacja dróg gminnych i dróg wewnętrznych " finansowanych w formie wykupu przez bank wierzytelności wykonawcy zadania inwestycyjnego. </t>
  </si>
  <si>
    <t>Budowa instalacji solarnych na terenie Gminy Chełmża</t>
  </si>
  <si>
    <t>RPO do 75 %</t>
  </si>
  <si>
    <t xml:space="preserve">Uporządkowanie gospodarki ściekowej na terenie Gminy Chełmża- 1. "Budowa kanalizacji sanitarnej w m.Chełmża,N-Chełmża,Pluskowęsy-Zalesie Zelgno-Dźwierzno-  etapI i II "; 2. "Rozbudowa sieci wodociągowej Pluskowęsy-Nowa Chełmża";3.Budowa kanalizacji sanitarnej - tłocznej w m.Nawra-Bogusławki-Kończewice-etap I ,finansowanej w formie wykupu przez bank wierzytelności wykonawcy zadania inwestycyjnego.              
</t>
  </si>
  <si>
    <t>92601</t>
  </si>
  <si>
    <t>Budowa boiska do piłki nożnej przy SP w Kończewicach- etap I</t>
  </si>
  <si>
    <t>Budowa boiska do piłki nożnej przy SP w Kończewicach- etap II</t>
  </si>
  <si>
    <t>Wniosek do Urz.Marsz. 30%baza sport.</t>
  </si>
  <si>
    <t>z dnia 21 maja 2010</t>
  </si>
  <si>
    <t>do Uchwały Nr LV/403/10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</si>
</sst>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;[Red]#,##0.00"/>
    <numFmt numFmtId="166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sz val="6.5"/>
      <name val="Times New Roman"/>
      <family val="1"/>
    </font>
    <font>
      <sz val="7.5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11" xfId="42" applyNumberFormat="1" applyFont="1" applyFill="1" applyBorder="1" applyAlignment="1">
      <alignment horizontal="center" vertical="top" wrapText="1"/>
    </xf>
    <xf numFmtId="164" fontId="6" fillId="0" borderId="10" xfId="42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164" fontId="6" fillId="0" borderId="12" xfId="42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64" fontId="6" fillId="0" borderId="12" xfId="42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42" applyNumberFormat="1" applyFont="1" applyFill="1" applyBorder="1" applyAlignment="1">
      <alignment horizontal="center" vertical="center" wrapText="1"/>
    </xf>
    <xf numFmtId="164" fontId="6" fillId="0" borderId="12" xfId="42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2" fontId="6" fillId="0" borderId="11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left" vertical="center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/>
    </xf>
    <xf numFmtId="164" fontId="6" fillId="0" borderId="10" xfId="42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164" fontId="5" fillId="0" borderId="15" xfId="42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42" applyNumberFormat="1" applyFont="1" applyFill="1" applyBorder="1" applyAlignment="1">
      <alignment horizontal="left" vertical="top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64" fontId="6" fillId="0" borderId="13" xfId="42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7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vertical="center" wrapText="1"/>
    </xf>
    <xf numFmtId="164" fontId="6" fillId="0" borderId="11" xfId="42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7" fontId="6" fillId="0" borderId="11" xfId="0" applyNumberFormat="1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top" wrapText="1"/>
    </xf>
    <xf numFmtId="164" fontId="6" fillId="0" borderId="12" xfId="42" applyNumberFormat="1" applyFont="1" applyFill="1" applyBorder="1" applyAlignment="1">
      <alignment horizontal="center" vertical="top" wrapText="1"/>
    </xf>
    <xf numFmtId="164" fontId="6" fillId="0" borderId="12" xfId="42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164" fontId="8" fillId="0" borderId="12" xfId="42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12" xfId="42" applyNumberFormat="1" applyFont="1" applyFill="1" applyBorder="1" applyAlignment="1">
      <alignment horizontal="center" vertical="center" wrapText="1"/>
    </xf>
    <xf numFmtId="164" fontId="6" fillId="0" borderId="16" xfId="42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164" fontId="6" fillId="0" borderId="14" xfId="42" applyNumberFormat="1" applyFont="1" applyFill="1" applyBorder="1" applyAlignment="1">
      <alignment horizontal="left" vertical="center" wrapText="1"/>
    </xf>
    <xf numFmtId="164" fontId="5" fillId="0" borderId="14" xfId="42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wrapText="1"/>
    </xf>
    <xf numFmtId="164" fontId="6" fillId="0" borderId="12" xfId="4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42" applyNumberFormat="1" applyFont="1" applyFill="1" applyBorder="1" applyAlignment="1">
      <alignment horizontal="center" vertical="center" wrapText="1"/>
    </xf>
    <xf numFmtId="164" fontId="6" fillId="0" borderId="18" xfId="42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64" fontId="5" fillId="0" borderId="16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8" xfId="0" applyFont="1" applyFill="1" applyBorder="1" applyAlignment="1">
      <alignment horizontal="left" vertical="top" wrapText="1"/>
    </xf>
    <xf numFmtId="164" fontId="6" fillId="0" borderId="12" xfId="42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64" fontId="5" fillId="0" borderId="15" xfId="42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" fontId="6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top" wrapText="1"/>
    </xf>
    <xf numFmtId="164" fontId="6" fillId="0" borderId="18" xfId="42" applyNumberFormat="1" applyFont="1" applyFill="1" applyBorder="1" applyAlignment="1">
      <alignment horizontal="center" vertical="top" wrapText="1"/>
    </xf>
    <xf numFmtId="2" fontId="6" fillId="0" borderId="18" xfId="42" applyNumberFormat="1" applyFont="1" applyFill="1" applyBorder="1" applyAlignment="1">
      <alignment horizontal="center" vertical="center" wrapText="1"/>
    </xf>
    <xf numFmtId="164" fontId="6" fillId="0" borderId="18" xfId="42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42" applyNumberFormat="1" applyFont="1" applyFill="1" applyBorder="1" applyAlignment="1">
      <alignment horizontal="left" vertical="center" wrapText="1"/>
    </xf>
    <xf numFmtId="164" fontId="6" fillId="0" borderId="18" xfId="42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6" fillId="0" borderId="19" xfId="42" applyNumberFormat="1" applyFont="1" applyFill="1" applyBorder="1" applyAlignment="1">
      <alignment horizontal="center" vertical="top" wrapText="1"/>
    </xf>
    <xf numFmtId="164" fontId="6" fillId="0" borderId="20" xfId="42" applyNumberFormat="1" applyFont="1" applyFill="1" applyBorder="1" applyAlignment="1">
      <alignment horizontal="center" vertical="top" wrapText="1"/>
    </xf>
    <xf numFmtId="164" fontId="6" fillId="0" borderId="21" xfId="42" applyNumberFormat="1" applyFont="1" applyFill="1" applyBorder="1" applyAlignment="1">
      <alignment horizontal="center" vertical="top" wrapText="1"/>
    </xf>
    <xf numFmtId="3" fontId="6" fillId="0" borderId="13" xfId="42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64" fontId="5" fillId="0" borderId="16" xfId="42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wrapText="1"/>
    </xf>
    <xf numFmtId="164" fontId="6" fillId="0" borderId="18" xfId="42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8" xfId="0" applyFont="1" applyFill="1" applyBorder="1" applyAlignment="1" quotePrefix="1">
      <alignment horizontal="left" vertical="top" wrapText="1"/>
    </xf>
    <xf numFmtId="164" fontId="6" fillId="24" borderId="12" xfId="42" applyNumberFormat="1" applyFont="1" applyFill="1" applyBorder="1" applyAlignment="1">
      <alignment horizontal="center" vertical="center" wrapText="1"/>
    </xf>
    <xf numFmtId="164" fontId="6" fillId="24" borderId="13" xfId="42" applyNumberFormat="1" applyFont="1" applyFill="1" applyBorder="1" applyAlignment="1">
      <alignment horizontal="center" vertical="center" wrapText="1"/>
    </xf>
    <xf numFmtId="164" fontId="6" fillId="24" borderId="11" xfId="42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6" fillId="24" borderId="18" xfId="0" applyFont="1" applyFill="1" applyBorder="1" applyAlignment="1">
      <alignment wrapText="1"/>
    </xf>
    <xf numFmtId="165" fontId="11" fillId="24" borderId="18" xfId="0" applyNumberFormat="1" applyFont="1" applyFill="1" applyBorder="1" applyAlignment="1">
      <alignment wrapText="1"/>
    </xf>
    <xf numFmtId="165" fontId="6" fillId="24" borderId="18" xfId="0" applyNumberFormat="1" applyFont="1" applyFill="1" applyBorder="1" applyAlignment="1">
      <alignment wrapText="1"/>
    </xf>
    <xf numFmtId="166" fontId="6" fillId="24" borderId="18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164" fontId="6" fillId="24" borderId="11" xfId="42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64" fontId="5" fillId="0" borderId="16" xfId="42" applyNumberFormat="1" applyFont="1" applyFill="1" applyBorder="1" applyAlignment="1">
      <alignment horizontal="left" vertical="top" wrapText="1"/>
    </xf>
    <xf numFmtId="164" fontId="8" fillId="0" borderId="16" xfId="4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6" fillId="0" borderId="16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J1">
      <selection activeCell="N2" sqref="N2"/>
    </sheetView>
  </sheetViews>
  <sheetFormatPr defaultColWidth="9.00390625" defaultRowHeight="12.75"/>
  <cols>
    <col min="1" max="1" width="7.00390625" style="0" customWidth="1"/>
    <col min="2" max="2" width="19.00390625" style="0" customWidth="1"/>
    <col min="3" max="3" width="9.25390625" style="0" bestFit="1" customWidth="1"/>
    <col min="4" max="4" width="10.25390625" style="0" customWidth="1"/>
    <col min="5" max="5" width="9.25390625" style="0" bestFit="1" customWidth="1"/>
    <col min="6" max="6" width="9.875" style="0" customWidth="1"/>
    <col min="7" max="7" width="9.25390625" style="0" bestFit="1" customWidth="1"/>
    <col min="8" max="8" width="10.625" style="0" bestFit="1" customWidth="1"/>
    <col min="9" max="9" width="11.25390625" style="0" bestFit="1" customWidth="1"/>
    <col min="10" max="10" width="9.25390625" style="0" bestFit="1" customWidth="1"/>
    <col min="11" max="11" width="10.375" style="0" bestFit="1" customWidth="1"/>
    <col min="12" max="12" width="8.875" style="0" customWidth="1"/>
    <col min="13" max="13" width="11.00390625" style="0" bestFit="1" customWidth="1"/>
    <col min="14" max="14" width="10.00390625" style="0" customWidth="1"/>
    <col min="15" max="15" width="11.125" style="0" bestFit="1" customWidth="1"/>
  </cols>
  <sheetData>
    <row r="1" spans="12:14" ht="15.75">
      <c r="L1" s="1" t="s">
        <v>0</v>
      </c>
      <c r="M1" s="29" t="s">
        <v>0</v>
      </c>
      <c r="N1" s="2"/>
    </row>
    <row r="2" spans="1:14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100"/>
      <c r="L2" s="101" t="s">
        <v>96</v>
      </c>
      <c r="M2" s="101"/>
      <c r="N2" s="97"/>
    </row>
    <row r="3" spans="1:14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100"/>
      <c r="L3" s="101" t="s">
        <v>148</v>
      </c>
      <c r="M3" s="101"/>
      <c r="N3" s="97"/>
    </row>
    <row r="4" spans="1:14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100"/>
      <c r="L4" s="101" t="s">
        <v>35</v>
      </c>
      <c r="M4" s="101"/>
      <c r="N4" s="97"/>
    </row>
    <row r="5" spans="1:14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100"/>
      <c r="L5" s="101" t="s">
        <v>147</v>
      </c>
      <c r="M5" s="101"/>
      <c r="N5" s="97"/>
    </row>
    <row r="6" spans="1:14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100"/>
      <c r="L6" s="101" t="s">
        <v>114</v>
      </c>
      <c r="M6" s="101"/>
      <c r="N6" s="97"/>
    </row>
    <row r="7" spans="1:14" ht="15.75">
      <c r="A7" s="3"/>
      <c r="B7" s="3"/>
      <c r="C7" s="3"/>
      <c r="D7" s="3"/>
      <c r="E7" s="3"/>
      <c r="F7" s="3"/>
      <c r="G7" s="3"/>
      <c r="H7" s="99"/>
      <c r="I7" s="3"/>
      <c r="J7" s="3"/>
      <c r="K7" s="102"/>
      <c r="L7" s="101" t="s">
        <v>115</v>
      </c>
      <c r="M7" s="101"/>
      <c r="N7" s="97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102"/>
      <c r="L8" s="101"/>
      <c r="M8" s="101"/>
      <c r="N8" s="103"/>
    </row>
    <row r="9" spans="1:14" ht="15.75">
      <c r="A9" s="165" t="s">
        <v>100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9.5" customHeight="1">
      <c r="A11" s="106" t="s">
        <v>1</v>
      </c>
      <c r="B11" s="166" t="s">
        <v>17</v>
      </c>
      <c r="C11" s="166" t="s">
        <v>2</v>
      </c>
      <c r="D11" s="166" t="s">
        <v>3</v>
      </c>
      <c r="E11" s="106" t="s">
        <v>4</v>
      </c>
      <c r="F11" s="166" t="s">
        <v>58</v>
      </c>
      <c r="G11" s="168" t="s">
        <v>5</v>
      </c>
      <c r="H11" s="169"/>
      <c r="I11" s="169"/>
      <c r="J11" s="169"/>
      <c r="K11" s="169"/>
      <c r="L11" s="169"/>
      <c r="M11" s="169"/>
      <c r="N11" s="170"/>
    </row>
    <row r="12" spans="1:14" ht="74.25" customHeight="1">
      <c r="A12" s="106" t="s">
        <v>16</v>
      </c>
      <c r="B12" s="167"/>
      <c r="C12" s="167"/>
      <c r="D12" s="167"/>
      <c r="E12" s="106" t="s">
        <v>57</v>
      </c>
      <c r="F12" s="167"/>
      <c r="G12" s="106" t="s">
        <v>18</v>
      </c>
      <c r="H12" s="106" t="s">
        <v>103</v>
      </c>
      <c r="I12" s="106" t="s">
        <v>30</v>
      </c>
      <c r="J12" s="106" t="s">
        <v>28</v>
      </c>
      <c r="K12" s="106" t="s">
        <v>31</v>
      </c>
      <c r="L12" s="106" t="s">
        <v>109</v>
      </c>
      <c r="M12" s="106" t="s">
        <v>6</v>
      </c>
      <c r="N12" s="106" t="s">
        <v>59</v>
      </c>
    </row>
    <row r="13" spans="1:14" ht="32.25" customHeight="1">
      <c r="A13" s="5" t="s">
        <v>7</v>
      </c>
      <c r="B13" s="6" t="s">
        <v>60</v>
      </c>
      <c r="C13" s="7">
        <v>2010</v>
      </c>
      <c r="D13" s="8">
        <v>27000</v>
      </c>
      <c r="E13" s="9">
        <v>0</v>
      </c>
      <c r="F13" s="9">
        <v>27000</v>
      </c>
      <c r="G13" s="9">
        <v>27000</v>
      </c>
      <c r="H13" s="9"/>
      <c r="I13" s="9"/>
      <c r="J13" s="9"/>
      <c r="K13" s="9"/>
      <c r="L13" s="9"/>
      <c r="M13" s="9"/>
      <c r="N13" s="45"/>
    </row>
    <row r="14" spans="1:14" ht="43.5" customHeight="1">
      <c r="A14" s="5" t="s">
        <v>7</v>
      </c>
      <c r="B14" s="13" t="s">
        <v>54</v>
      </c>
      <c r="C14" s="11" t="s">
        <v>38</v>
      </c>
      <c r="D14" s="12">
        <v>56951</v>
      </c>
      <c r="E14" s="9">
        <v>6000</v>
      </c>
      <c r="F14" s="9">
        <v>3000</v>
      </c>
      <c r="G14" s="9">
        <v>3000</v>
      </c>
      <c r="H14" s="9"/>
      <c r="I14" s="9"/>
      <c r="J14" s="9"/>
      <c r="K14" s="9"/>
      <c r="L14" s="9"/>
      <c r="M14" s="9">
        <v>47951</v>
      </c>
      <c r="N14" s="45"/>
    </row>
    <row r="15" spans="1:14" ht="29.25">
      <c r="A15" s="5" t="s">
        <v>7</v>
      </c>
      <c r="B15" s="13" t="s">
        <v>104</v>
      </c>
      <c r="C15" s="11">
        <v>2010</v>
      </c>
      <c r="D15" s="12">
        <v>20000</v>
      </c>
      <c r="E15" s="9">
        <v>0</v>
      </c>
      <c r="F15" s="9">
        <v>20000</v>
      </c>
      <c r="G15" s="9">
        <v>20000</v>
      </c>
      <c r="H15" s="9"/>
      <c r="I15" s="9"/>
      <c r="J15" s="9"/>
      <c r="K15" s="9"/>
      <c r="L15" s="9"/>
      <c r="M15" s="9"/>
      <c r="N15" s="45" t="s">
        <v>99</v>
      </c>
    </row>
    <row r="16" spans="1:14" ht="49.5" customHeight="1">
      <c r="A16" s="5" t="s">
        <v>7</v>
      </c>
      <c r="B16" s="13" t="s">
        <v>61</v>
      </c>
      <c r="C16" s="19" t="s">
        <v>38</v>
      </c>
      <c r="D16" s="9">
        <v>199455</v>
      </c>
      <c r="E16" s="9">
        <v>13000</v>
      </c>
      <c r="F16" s="9">
        <v>5000</v>
      </c>
      <c r="G16" s="9">
        <v>5000</v>
      </c>
      <c r="H16" s="9">
        <v>0</v>
      </c>
      <c r="I16" s="9"/>
      <c r="J16" s="9"/>
      <c r="K16" s="9"/>
      <c r="L16" s="9"/>
      <c r="M16" s="9">
        <v>181455</v>
      </c>
      <c r="N16" s="9"/>
    </row>
    <row r="17" spans="1:14" ht="34.5" customHeight="1">
      <c r="A17" s="5" t="s">
        <v>7</v>
      </c>
      <c r="B17" s="13" t="s">
        <v>62</v>
      </c>
      <c r="C17" s="19" t="s">
        <v>38</v>
      </c>
      <c r="D17" s="9">
        <v>313323</v>
      </c>
      <c r="E17" s="9">
        <v>44690</v>
      </c>
      <c r="F17" s="9">
        <v>49000</v>
      </c>
      <c r="G17" s="9">
        <v>49000</v>
      </c>
      <c r="H17" s="9"/>
      <c r="I17" s="9"/>
      <c r="J17" s="9"/>
      <c r="K17" s="9"/>
      <c r="L17" s="9"/>
      <c r="M17" s="9">
        <v>219633</v>
      </c>
      <c r="N17" s="9"/>
    </row>
    <row r="18" spans="1:14" ht="27.75" customHeight="1">
      <c r="A18" s="5" t="s">
        <v>7</v>
      </c>
      <c r="B18" s="13" t="s">
        <v>46</v>
      </c>
      <c r="C18" s="19" t="s">
        <v>38</v>
      </c>
      <c r="D18" s="9">
        <v>134454</v>
      </c>
      <c r="E18" s="9">
        <v>14000</v>
      </c>
      <c r="F18" s="9">
        <v>5000</v>
      </c>
      <c r="G18" s="9">
        <v>5000</v>
      </c>
      <c r="H18" s="9"/>
      <c r="I18" s="9"/>
      <c r="J18" s="9"/>
      <c r="K18" s="9"/>
      <c r="L18" s="9"/>
      <c r="M18" s="9">
        <v>115454</v>
      </c>
      <c r="N18" s="9"/>
    </row>
    <row r="19" spans="1:14" ht="66.75" customHeight="1">
      <c r="A19" s="5" t="s">
        <v>7</v>
      </c>
      <c r="B19" s="13" t="s">
        <v>47</v>
      </c>
      <c r="C19" s="19" t="s">
        <v>38</v>
      </c>
      <c r="D19" s="9">
        <v>77928</v>
      </c>
      <c r="E19" s="9">
        <v>9000</v>
      </c>
      <c r="F19" s="9">
        <v>5500</v>
      </c>
      <c r="G19" s="9">
        <v>5500</v>
      </c>
      <c r="H19" s="9"/>
      <c r="I19" s="9"/>
      <c r="J19" s="9"/>
      <c r="K19" s="9"/>
      <c r="L19" s="9"/>
      <c r="M19" s="9">
        <v>63428</v>
      </c>
      <c r="N19" s="9"/>
    </row>
    <row r="20" spans="1:14" ht="31.5" customHeight="1">
      <c r="A20" s="5" t="s">
        <v>7</v>
      </c>
      <c r="B20" s="13" t="s">
        <v>55</v>
      </c>
      <c r="C20" s="19" t="s">
        <v>38</v>
      </c>
      <c r="D20" s="9">
        <v>135926</v>
      </c>
      <c r="E20" s="9">
        <v>24760</v>
      </c>
      <c r="F20" s="9">
        <v>5500</v>
      </c>
      <c r="G20" s="9">
        <v>5500</v>
      </c>
      <c r="H20" s="9"/>
      <c r="I20" s="9"/>
      <c r="J20" s="9"/>
      <c r="K20" s="9"/>
      <c r="L20" s="9"/>
      <c r="M20" s="9">
        <v>105666</v>
      </c>
      <c r="N20" s="9"/>
    </row>
    <row r="21" spans="1:14" ht="1.5" customHeight="1">
      <c r="A21" s="5"/>
      <c r="B21" s="13"/>
      <c r="C21" s="19"/>
      <c r="D21" s="9"/>
      <c r="E21" s="9"/>
      <c r="F21" s="9"/>
      <c r="G21" s="140"/>
      <c r="H21" s="141"/>
      <c r="I21" s="141"/>
      <c r="J21" s="141"/>
      <c r="K21" s="141"/>
      <c r="L21" s="141"/>
      <c r="M21" s="141"/>
      <c r="N21" s="142"/>
    </row>
    <row r="22" spans="1:14" ht="23.25" customHeight="1">
      <c r="A22" s="106" t="s">
        <v>1</v>
      </c>
      <c r="B22" s="166" t="s">
        <v>17</v>
      </c>
      <c r="C22" s="166" t="s">
        <v>2</v>
      </c>
      <c r="D22" s="166" t="s">
        <v>3</v>
      </c>
      <c r="E22" s="106" t="s">
        <v>4</v>
      </c>
      <c r="F22" s="166" t="s">
        <v>58</v>
      </c>
      <c r="G22" s="168" t="s">
        <v>5</v>
      </c>
      <c r="H22" s="169"/>
      <c r="I22" s="169"/>
      <c r="J22" s="169"/>
      <c r="K22" s="169"/>
      <c r="L22" s="169"/>
      <c r="M22" s="169"/>
      <c r="N22" s="170"/>
    </row>
    <row r="23" spans="1:14" ht="47.25" customHeight="1">
      <c r="A23" s="106" t="s">
        <v>16</v>
      </c>
      <c r="B23" s="167"/>
      <c r="C23" s="167"/>
      <c r="D23" s="167"/>
      <c r="E23" s="106" t="s">
        <v>57</v>
      </c>
      <c r="F23" s="167"/>
      <c r="G23" s="106" t="s">
        <v>18</v>
      </c>
      <c r="H23" s="106" t="s">
        <v>103</v>
      </c>
      <c r="I23" s="106" t="s">
        <v>30</v>
      </c>
      <c r="J23" s="106" t="s">
        <v>28</v>
      </c>
      <c r="K23" s="106" t="s">
        <v>31</v>
      </c>
      <c r="L23" s="106" t="s">
        <v>109</v>
      </c>
      <c r="M23" s="106" t="s">
        <v>6</v>
      </c>
      <c r="N23" s="106" t="s">
        <v>59</v>
      </c>
    </row>
    <row r="24" spans="1:14" ht="48.75" customHeight="1">
      <c r="A24" s="21" t="s">
        <v>22</v>
      </c>
      <c r="B24" s="10" t="s">
        <v>107</v>
      </c>
      <c r="C24" s="11" t="s">
        <v>25</v>
      </c>
      <c r="D24" s="12">
        <v>501490</v>
      </c>
      <c r="E24" s="12">
        <v>71490</v>
      </c>
      <c r="F24" s="12">
        <v>430000</v>
      </c>
      <c r="G24" s="12">
        <v>180000</v>
      </c>
      <c r="H24" s="12">
        <v>250000</v>
      </c>
      <c r="I24" s="12"/>
      <c r="J24" s="12"/>
      <c r="K24" s="12"/>
      <c r="L24" s="12"/>
      <c r="M24" s="12"/>
      <c r="N24" s="74" t="s">
        <v>63</v>
      </c>
    </row>
    <row r="25" spans="1:14" ht="19.5" customHeight="1">
      <c r="A25" s="56" t="s">
        <v>22</v>
      </c>
      <c r="B25" s="30" t="s">
        <v>105</v>
      </c>
      <c r="C25" s="37" t="s">
        <v>25</v>
      </c>
      <c r="D25" s="57">
        <v>670000</v>
      </c>
      <c r="E25" s="57">
        <v>70000</v>
      </c>
      <c r="F25" s="57">
        <v>10000</v>
      </c>
      <c r="G25" s="57">
        <v>10000</v>
      </c>
      <c r="H25" s="57"/>
      <c r="I25" s="57"/>
      <c r="J25" s="57"/>
      <c r="K25" s="55"/>
      <c r="L25" s="55"/>
      <c r="M25" s="57">
        <v>590000</v>
      </c>
      <c r="N25" s="66" t="s">
        <v>117</v>
      </c>
    </row>
    <row r="26" spans="1:14" ht="41.25" customHeight="1" thickBot="1">
      <c r="A26" s="25" t="s">
        <v>22</v>
      </c>
      <c r="B26" s="6" t="s">
        <v>116</v>
      </c>
      <c r="C26" s="7" t="s">
        <v>67</v>
      </c>
      <c r="D26" s="8">
        <v>600000</v>
      </c>
      <c r="E26" s="8"/>
      <c r="F26" s="8">
        <v>10000</v>
      </c>
      <c r="G26" s="8">
        <v>10000</v>
      </c>
      <c r="H26" s="8"/>
      <c r="I26" s="8"/>
      <c r="J26" s="8"/>
      <c r="K26" s="121"/>
      <c r="L26" s="121"/>
      <c r="M26" s="8">
        <v>590000</v>
      </c>
      <c r="N26" s="122" t="s">
        <v>117</v>
      </c>
    </row>
    <row r="27" spans="1:14" ht="14.25" customHeight="1" thickBot="1" thickTop="1">
      <c r="A27" s="107"/>
      <c r="B27" s="108" t="s">
        <v>8</v>
      </c>
      <c r="C27" s="108"/>
      <c r="D27" s="109">
        <f>D26+D25+D24+D20+D19+D18+D17+D16+D15+D14+D13</f>
        <v>2736527</v>
      </c>
      <c r="E27" s="109">
        <f>E25+E24+E20+E19+E18+E17+E16+E14</f>
        <v>252940</v>
      </c>
      <c r="F27" s="109">
        <f>F26+F25+F24+F20+F19+F18+F17+F16+F15+F14+F13</f>
        <v>570000</v>
      </c>
      <c r="G27" s="109">
        <f>G26+G25+G24+G20+G19+G18+G17+G16+G15+G14+G13</f>
        <v>320000</v>
      </c>
      <c r="H27" s="109">
        <f>H24</f>
        <v>250000</v>
      </c>
      <c r="I27" s="109"/>
      <c r="J27" s="109"/>
      <c r="K27" s="109"/>
      <c r="L27" s="109"/>
      <c r="M27" s="109">
        <f>M26+M25+M20+M19+M18+M17+M16+M15+M14+M13</f>
        <v>1913587</v>
      </c>
      <c r="N27" s="109"/>
    </row>
    <row r="28" spans="1:14" ht="33" customHeight="1" thickTop="1">
      <c r="A28" s="75"/>
      <c r="B28" s="177" t="s">
        <v>41</v>
      </c>
      <c r="C28" s="179" t="s">
        <v>38</v>
      </c>
      <c r="D28" s="184">
        <v>487487</v>
      </c>
      <c r="E28" s="184">
        <v>57487</v>
      </c>
      <c r="F28" s="184">
        <v>430000</v>
      </c>
      <c r="G28" s="184">
        <v>20000</v>
      </c>
      <c r="H28" s="181">
        <v>260000</v>
      </c>
      <c r="I28" s="54"/>
      <c r="J28" s="181"/>
      <c r="K28" s="181"/>
      <c r="L28" s="181"/>
      <c r="M28" s="184"/>
      <c r="N28" s="182" t="s">
        <v>86</v>
      </c>
    </row>
    <row r="29" spans="1:14" ht="28.5" customHeight="1">
      <c r="A29" s="63" t="s">
        <v>94</v>
      </c>
      <c r="B29" s="178"/>
      <c r="C29" s="180"/>
      <c r="D29" s="180"/>
      <c r="E29" s="180"/>
      <c r="F29" s="180"/>
      <c r="G29" s="180"/>
      <c r="H29" s="180"/>
      <c r="I29" s="54">
        <v>150000</v>
      </c>
      <c r="J29" s="180"/>
      <c r="K29" s="180"/>
      <c r="L29" s="180"/>
      <c r="M29" s="180"/>
      <c r="N29" s="183"/>
    </row>
    <row r="30" spans="1:14" ht="28.5" customHeight="1" thickBot="1">
      <c r="A30" s="132" t="s">
        <v>94</v>
      </c>
      <c r="B30" s="150" t="s">
        <v>140</v>
      </c>
      <c r="C30" s="157" t="s">
        <v>101</v>
      </c>
      <c r="D30" s="160">
        <v>4240000</v>
      </c>
      <c r="E30" s="159"/>
      <c r="F30" s="160">
        <v>40000</v>
      </c>
      <c r="G30" s="158"/>
      <c r="H30" s="147"/>
      <c r="I30" s="148">
        <v>40000</v>
      </c>
      <c r="J30" s="147"/>
      <c r="K30" s="147"/>
      <c r="L30" s="147"/>
      <c r="M30" s="147"/>
      <c r="N30" s="149" t="s">
        <v>141</v>
      </c>
    </row>
    <row r="31" spans="1:14" ht="12" customHeight="1" thickBot="1" thickTop="1">
      <c r="A31" s="107"/>
      <c r="B31" s="108" t="s">
        <v>40</v>
      </c>
      <c r="C31" s="108"/>
      <c r="D31" s="109">
        <v>4727487</v>
      </c>
      <c r="E31" s="109">
        <f>E28</f>
        <v>57487</v>
      </c>
      <c r="F31" s="109">
        <v>470000</v>
      </c>
      <c r="G31" s="109">
        <f>G28</f>
        <v>20000</v>
      </c>
      <c r="H31" s="109">
        <f>H28</f>
        <v>260000</v>
      </c>
      <c r="I31" s="109">
        <v>190000</v>
      </c>
      <c r="J31" s="109">
        <f>J29</f>
        <v>0</v>
      </c>
      <c r="K31" s="109">
        <f>K29</f>
        <v>0</v>
      </c>
      <c r="L31" s="109">
        <f>L29</f>
        <v>0</v>
      </c>
      <c r="M31" s="109">
        <f>M28</f>
        <v>0</v>
      </c>
      <c r="N31" s="109">
        <f>N29</f>
        <v>0</v>
      </c>
    </row>
    <row r="32" spans="1:14" ht="30" thickTop="1">
      <c r="A32" s="25" t="s">
        <v>9</v>
      </c>
      <c r="B32" s="6" t="s">
        <v>64</v>
      </c>
      <c r="C32" s="17" t="s">
        <v>49</v>
      </c>
      <c r="D32" s="14">
        <v>99000</v>
      </c>
      <c r="E32" s="14">
        <v>50000</v>
      </c>
      <c r="F32" s="14">
        <v>49000</v>
      </c>
      <c r="G32" s="155">
        <v>39000</v>
      </c>
      <c r="H32" s="61">
        <v>0</v>
      </c>
      <c r="I32" s="14">
        <v>0</v>
      </c>
      <c r="J32" s="14">
        <v>10000</v>
      </c>
      <c r="K32" s="26"/>
      <c r="L32" s="14"/>
      <c r="M32" s="18"/>
      <c r="N32" s="129"/>
    </row>
    <row r="33" spans="1:14" ht="27.75" customHeight="1">
      <c r="A33" s="5" t="s">
        <v>9</v>
      </c>
      <c r="B33" s="13" t="s">
        <v>65</v>
      </c>
      <c r="C33" s="35">
        <v>2010</v>
      </c>
      <c r="D33" s="16">
        <v>70000</v>
      </c>
      <c r="E33" s="16">
        <v>0</v>
      </c>
      <c r="F33" s="16">
        <v>70000</v>
      </c>
      <c r="G33" s="16">
        <v>55000</v>
      </c>
      <c r="H33" s="27"/>
      <c r="I33" s="16"/>
      <c r="J33" s="16">
        <v>15000</v>
      </c>
      <c r="K33" s="43"/>
      <c r="L33" s="16"/>
      <c r="M33" s="44"/>
      <c r="N33" s="130"/>
    </row>
    <row r="34" spans="1:14" ht="21" customHeight="1">
      <c r="A34" s="21" t="s">
        <v>9</v>
      </c>
      <c r="B34" s="10" t="s">
        <v>66</v>
      </c>
      <c r="C34" s="22">
        <v>2010</v>
      </c>
      <c r="D34" s="20">
        <v>56000</v>
      </c>
      <c r="E34" s="20">
        <v>0</v>
      </c>
      <c r="F34" s="20">
        <v>56000</v>
      </c>
      <c r="G34" s="20">
        <v>46000</v>
      </c>
      <c r="H34" s="20"/>
      <c r="I34" s="12"/>
      <c r="J34" s="20">
        <v>10000</v>
      </c>
      <c r="K34" s="23"/>
      <c r="L34" s="23"/>
      <c r="M34" s="24"/>
      <c r="N34" s="131"/>
    </row>
    <row r="35" spans="1:14" ht="31.5" customHeight="1">
      <c r="A35" s="21" t="s">
        <v>9</v>
      </c>
      <c r="B35" s="10" t="s">
        <v>68</v>
      </c>
      <c r="C35" s="22">
        <v>2010</v>
      </c>
      <c r="D35" s="20">
        <v>70000</v>
      </c>
      <c r="E35" s="20"/>
      <c r="F35" s="20">
        <v>70000</v>
      </c>
      <c r="G35" s="153">
        <v>40000</v>
      </c>
      <c r="H35" s="20"/>
      <c r="I35" s="12"/>
      <c r="J35" s="12">
        <v>30000</v>
      </c>
      <c r="K35" s="23"/>
      <c r="L35" s="23"/>
      <c r="M35" s="24"/>
      <c r="N35" s="131"/>
    </row>
    <row r="36" spans="1:14" ht="39">
      <c r="A36" s="21" t="s">
        <v>9</v>
      </c>
      <c r="B36" s="10" t="s">
        <v>69</v>
      </c>
      <c r="C36" s="22" t="s">
        <v>23</v>
      </c>
      <c r="D36" s="20">
        <v>335000</v>
      </c>
      <c r="E36" s="20">
        <v>60000</v>
      </c>
      <c r="F36" s="20">
        <v>75000</v>
      </c>
      <c r="G36" s="153">
        <v>35000</v>
      </c>
      <c r="H36" s="20"/>
      <c r="I36" s="12"/>
      <c r="J36" s="12">
        <v>40000</v>
      </c>
      <c r="K36" s="23"/>
      <c r="L36" s="20"/>
      <c r="M36" s="24">
        <v>200000</v>
      </c>
      <c r="N36" s="131"/>
    </row>
    <row r="37" spans="1:14" ht="29.25">
      <c r="A37" s="21" t="s">
        <v>9</v>
      </c>
      <c r="B37" s="10" t="s">
        <v>70</v>
      </c>
      <c r="C37" s="22">
        <v>2010</v>
      </c>
      <c r="D37" s="20">
        <v>25000</v>
      </c>
      <c r="E37" s="20">
        <v>0</v>
      </c>
      <c r="F37" s="20">
        <v>25000</v>
      </c>
      <c r="G37" s="20">
        <v>25000</v>
      </c>
      <c r="H37" s="20"/>
      <c r="I37" s="12"/>
      <c r="J37" s="20"/>
      <c r="K37" s="23"/>
      <c r="L37" s="23"/>
      <c r="M37" s="24"/>
      <c r="N37" s="131"/>
    </row>
    <row r="38" spans="1:14" ht="19.5">
      <c r="A38" s="21" t="s">
        <v>9</v>
      </c>
      <c r="B38" s="13" t="s">
        <v>71</v>
      </c>
      <c r="C38" s="22">
        <v>2010</v>
      </c>
      <c r="D38" s="20">
        <v>37000</v>
      </c>
      <c r="E38" s="20"/>
      <c r="F38" s="20">
        <v>37000</v>
      </c>
      <c r="G38" s="153">
        <v>37000</v>
      </c>
      <c r="H38" s="20"/>
      <c r="I38" s="12"/>
      <c r="J38" s="20"/>
      <c r="K38" s="23"/>
      <c r="L38" s="23"/>
      <c r="M38" s="24"/>
      <c r="N38" s="131"/>
    </row>
    <row r="39" spans="1:20" ht="66.75" customHeight="1">
      <c r="A39" s="56" t="s">
        <v>9</v>
      </c>
      <c r="B39" s="10" t="s">
        <v>72</v>
      </c>
      <c r="C39" s="31" t="s">
        <v>23</v>
      </c>
      <c r="D39" s="15">
        <v>401610</v>
      </c>
      <c r="E39" s="15">
        <v>171610</v>
      </c>
      <c r="F39" s="15">
        <v>230000</v>
      </c>
      <c r="G39" s="154">
        <v>160000</v>
      </c>
      <c r="H39" s="15"/>
      <c r="I39" s="57"/>
      <c r="J39" s="15">
        <v>70000</v>
      </c>
      <c r="K39" s="143"/>
      <c r="L39" s="15"/>
      <c r="M39" s="36"/>
      <c r="N39" s="144"/>
      <c r="O39" s="145"/>
      <c r="P39" s="145"/>
      <c r="Q39" s="145"/>
      <c r="R39" s="145"/>
      <c r="S39" s="145"/>
      <c r="T39" s="145"/>
    </row>
    <row r="40" spans="1:14" ht="12.75">
      <c r="A40" s="106" t="s">
        <v>1</v>
      </c>
      <c r="B40" s="166" t="s">
        <v>17</v>
      </c>
      <c r="C40" s="166" t="s">
        <v>2</v>
      </c>
      <c r="D40" s="166" t="s">
        <v>3</v>
      </c>
      <c r="E40" s="106" t="s">
        <v>4</v>
      </c>
      <c r="F40" s="166" t="s">
        <v>58</v>
      </c>
      <c r="G40" s="168" t="s">
        <v>5</v>
      </c>
      <c r="H40" s="169"/>
      <c r="I40" s="169"/>
      <c r="J40" s="169"/>
      <c r="K40" s="169"/>
      <c r="L40" s="169"/>
      <c r="M40" s="169"/>
      <c r="N40" s="170"/>
    </row>
    <row r="41" spans="1:14" ht="59.25" customHeight="1">
      <c r="A41" s="106" t="s">
        <v>16</v>
      </c>
      <c r="B41" s="167"/>
      <c r="C41" s="167"/>
      <c r="D41" s="167"/>
      <c r="E41" s="106" t="s">
        <v>57</v>
      </c>
      <c r="F41" s="167"/>
      <c r="G41" s="106" t="s">
        <v>18</v>
      </c>
      <c r="H41" s="106" t="s">
        <v>103</v>
      </c>
      <c r="I41" s="106" t="s">
        <v>30</v>
      </c>
      <c r="J41" s="106" t="s">
        <v>28</v>
      </c>
      <c r="K41" s="106" t="s">
        <v>31</v>
      </c>
      <c r="L41" s="106" t="s">
        <v>109</v>
      </c>
      <c r="M41" s="106" t="s">
        <v>6</v>
      </c>
      <c r="N41" s="106" t="s">
        <v>59</v>
      </c>
    </row>
    <row r="42" spans="1:15" ht="33.75" customHeight="1">
      <c r="A42" s="21" t="s">
        <v>9</v>
      </c>
      <c r="B42" s="10" t="s">
        <v>73</v>
      </c>
      <c r="C42" s="22" t="s">
        <v>25</v>
      </c>
      <c r="D42" s="20">
        <v>272000</v>
      </c>
      <c r="E42" s="20">
        <v>65198</v>
      </c>
      <c r="F42" s="20">
        <v>56000</v>
      </c>
      <c r="G42" s="20">
        <v>36000</v>
      </c>
      <c r="H42" s="20"/>
      <c r="I42" s="12"/>
      <c r="J42" s="20">
        <v>20000</v>
      </c>
      <c r="K42" s="77"/>
      <c r="L42" s="20"/>
      <c r="M42" s="24">
        <v>150802</v>
      </c>
      <c r="N42" s="46"/>
      <c r="O42" s="92"/>
    </row>
    <row r="43" spans="1:15" ht="33.75" customHeight="1">
      <c r="A43" s="21" t="s">
        <v>9</v>
      </c>
      <c r="B43" s="10" t="s">
        <v>74</v>
      </c>
      <c r="C43" s="22" t="s">
        <v>67</v>
      </c>
      <c r="D43" s="20">
        <v>100000</v>
      </c>
      <c r="E43" s="20"/>
      <c r="F43" s="20">
        <v>46000</v>
      </c>
      <c r="G43" s="153">
        <v>26000</v>
      </c>
      <c r="H43" s="20"/>
      <c r="I43" s="12"/>
      <c r="J43" s="20">
        <v>20000</v>
      </c>
      <c r="K43" s="23"/>
      <c r="L43" s="20"/>
      <c r="M43" s="24">
        <v>54000</v>
      </c>
      <c r="N43" s="46"/>
      <c r="O43" s="92"/>
    </row>
    <row r="44" spans="1:14" ht="30" customHeight="1">
      <c r="A44" s="68" t="s">
        <v>45</v>
      </c>
      <c r="B44" s="10" t="s">
        <v>32</v>
      </c>
      <c r="C44" s="22">
        <v>2010</v>
      </c>
      <c r="D44" s="20">
        <v>70000</v>
      </c>
      <c r="E44" s="20"/>
      <c r="F44" s="20">
        <v>70000</v>
      </c>
      <c r="G44" s="20">
        <v>70000</v>
      </c>
      <c r="H44" s="20"/>
      <c r="I44" s="12"/>
      <c r="J44" s="12"/>
      <c r="K44" s="23"/>
      <c r="L44" s="20"/>
      <c r="M44" s="24"/>
      <c r="N44" s="46"/>
    </row>
    <row r="45" spans="1:14" ht="42" customHeight="1">
      <c r="A45" s="53" t="s">
        <v>9</v>
      </c>
      <c r="B45" s="6" t="s">
        <v>91</v>
      </c>
      <c r="C45" s="69" t="s">
        <v>38</v>
      </c>
      <c r="D45" s="14">
        <v>919955</v>
      </c>
      <c r="E45" s="14">
        <v>19955</v>
      </c>
      <c r="F45" s="14">
        <v>100000</v>
      </c>
      <c r="G45" s="14">
        <v>100000</v>
      </c>
      <c r="H45" s="14"/>
      <c r="I45" s="8"/>
      <c r="J45" s="8"/>
      <c r="K45" s="26"/>
      <c r="L45" s="14"/>
      <c r="M45" s="18">
        <v>800000</v>
      </c>
      <c r="N45" s="62" t="s">
        <v>87</v>
      </c>
    </row>
    <row r="46" spans="1:14" ht="42" customHeight="1">
      <c r="A46" s="68" t="s">
        <v>9</v>
      </c>
      <c r="B46" s="13" t="s">
        <v>118</v>
      </c>
      <c r="C46" s="22">
        <v>2010</v>
      </c>
      <c r="D46" s="20">
        <v>75080</v>
      </c>
      <c r="E46" s="20">
        <v>17080</v>
      </c>
      <c r="F46" s="20">
        <v>58000</v>
      </c>
      <c r="G46" s="20">
        <v>58000</v>
      </c>
      <c r="H46" s="20"/>
      <c r="I46" s="12"/>
      <c r="J46" s="12"/>
      <c r="K46" s="23"/>
      <c r="L46" s="20"/>
      <c r="M46" s="24"/>
      <c r="N46" s="120"/>
    </row>
    <row r="47" spans="1:14" ht="25.5" customHeight="1">
      <c r="A47" s="53" t="s">
        <v>9</v>
      </c>
      <c r="B47" s="151" t="s">
        <v>138</v>
      </c>
      <c r="C47" s="22">
        <v>2010</v>
      </c>
      <c r="D47" s="14">
        <v>270000</v>
      </c>
      <c r="E47" s="14"/>
      <c r="F47" s="14">
        <v>270000</v>
      </c>
      <c r="G47" s="14">
        <v>270000</v>
      </c>
      <c r="H47" s="14"/>
      <c r="I47" s="8"/>
      <c r="J47" s="8"/>
      <c r="K47" s="26"/>
      <c r="L47" s="14"/>
      <c r="M47" s="18"/>
      <c r="N47" s="62"/>
    </row>
    <row r="48" spans="1:14" ht="45.75" customHeight="1">
      <c r="A48" s="68" t="s">
        <v>9</v>
      </c>
      <c r="B48" s="10" t="s">
        <v>119</v>
      </c>
      <c r="C48" s="22">
        <v>2010</v>
      </c>
      <c r="D48" s="20">
        <v>20000</v>
      </c>
      <c r="E48" s="20"/>
      <c r="F48" s="20">
        <v>20000</v>
      </c>
      <c r="G48" s="20">
        <v>20000</v>
      </c>
      <c r="H48" s="20"/>
      <c r="I48" s="12"/>
      <c r="J48" s="12"/>
      <c r="K48" s="23"/>
      <c r="L48" s="20"/>
      <c r="M48" s="24"/>
      <c r="N48" s="120"/>
    </row>
    <row r="49" spans="1:14" ht="39.75" customHeight="1">
      <c r="A49" s="53" t="s">
        <v>9</v>
      </c>
      <c r="B49" s="162" t="s">
        <v>120</v>
      </c>
      <c r="C49" s="69" t="s">
        <v>23</v>
      </c>
      <c r="D49" s="14">
        <v>645865</v>
      </c>
      <c r="E49" s="14">
        <v>114865</v>
      </c>
      <c r="F49" s="14">
        <v>531000</v>
      </c>
      <c r="G49" s="163">
        <v>181000</v>
      </c>
      <c r="H49" s="14"/>
      <c r="I49" s="8"/>
      <c r="J49" s="8"/>
      <c r="K49" s="14">
        <v>350000</v>
      </c>
      <c r="L49" s="14"/>
      <c r="M49" s="18"/>
      <c r="N49" s="62"/>
    </row>
    <row r="50" spans="1:14" ht="44.25" customHeight="1">
      <c r="A50" s="68" t="s">
        <v>9</v>
      </c>
      <c r="B50" s="10" t="s">
        <v>121</v>
      </c>
      <c r="C50" s="123" t="s">
        <v>38</v>
      </c>
      <c r="D50" s="20">
        <v>103000</v>
      </c>
      <c r="E50" s="20">
        <v>10492</v>
      </c>
      <c r="F50" s="20">
        <v>92508</v>
      </c>
      <c r="G50" s="20">
        <v>92508</v>
      </c>
      <c r="H50" s="20"/>
      <c r="I50" s="12"/>
      <c r="J50" s="12"/>
      <c r="K50" s="23"/>
      <c r="L50" s="20"/>
      <c r="M50" s="24"/>
      <c r="N50" s="120"/>
    </row>
    <row r="51" spans="1:14" ht="36.75" customHeight="1">
      <c r="A51" s="53" t="s">
        <v>9</v>
      </c>
      <c r="B51" s="6" t="s">
        <v>122</v>
      </c>
      <c r="C51" s="69" t="s">
        <v>38</v>
      </c>
      <c r="D51" s="14">
        <v>124000</v>
      </c>
      <c r="E51" s="14">
        <v>42048</v>
      </c>
      <c r="F51" s="14">
        <v>81952</v>
      </c>
      <c r="G51" s="14">
        <v>81952</v>
      </c>
      <c r="H51" s="14"/>
      <c r="I51" s="8"/>
      <c r="J51" s="8"/>
      <c r="K51" s="26"/>
      <c r="L51" s="14"/>
      <c r="M51" s="18"/>
      <c r="N51" s="62"/>
    </row>
    <row r="52" spans="1:14" ht="65.25" customHeight="1" thickBot="1">
      <c r="A52" s="124" t="s">
        <v>9</v>
      </c>
      <c r="B52" s="152" t="s">
        <v>139</v>
      </c>
      <c r="C52" s="89">
        <v>2010</v>
      </c>
      <c r="D52" s="90">
        <v>5150000</v>
      </c>
      <c r="E52" s="90"/>
      <c r="F52" s="90">
        <v>150000</v>
      </c>
      <c r="G52" s="90">
        <v>150000</v>
      </c>
      <c r="H52" s="90"/>
      <c r="I52" s="125"/>
      <c r="J52" s="125"/>
      <c r="K52" s="126"/>
      <c r="L52" s="90"/>
      <c r="M52" s="127">
        <v>5000000</v>
      </c>
      <c r="N52" s="128"/>
    </row>
    <row r="53" spans="1:14" ht="52.5" customHeight="1" thickBot="1" thickTop="1">
      <c r="A53" s="107"/>
      <c r="B53" s="108" t="s">
        <v>10</v>
      </c>
      <c r="C53" s="108"/>
      <c r="D53" s="109">
        <f>SUM(D32:D52)</f>
        <v>8843510</v>
      </c>
      <c r="E53" s="109">
        <f>SUM(E32:E52)</f>
        <v>551248</v>
      </c>
      <c r="F53" s="109">
        <f>SUM(F32:F52)</f>
        <v>2087460</v>
      </c>
      <c r="G53" s="109">
        <f>G52+G51+G50+G49+G48+G47+G46+G45+G44+G43+G42+G39+G38+G37+G36+G35+G34+G33+G32</f>
        <v>1522460</v>
      </c>
      <c r="H53" s="109"/>
      <c r="I53" s="109"/>
      <c r="J53" s="109">
        <f>J43+J42+J39+J36+J35+J34+J33+J32</f>
        <v>215000</v>
      </c>
      <c r="K53" s="109">
        <f>SUM(K49:K52)</f>
        <v>350000</v>
      </c>
      <c r="L53" s="109"/>
      <c r="M53" s="109">
        <f>M52+M45+M43+M42+M39+M36</f>
        <v>6204802</v>
      </c>
      <c r="N53" s="109"/>
    </row>
    <row r="54" spans="1:14" ht="13.5" thickTop="1">
      <c r="A54" s="106" t="s">
        <v>1</v>
      </c>
      <c r="B54" s="166" t="s">
        <v>17</v>
      </c>
      <c r="C54" s="166" t="s">
        <v>2</v>
      </c>
      <c r="D54" s="166" t="s">
        <v>3</v>
      </c>
      <c r="E54" s="106" t="s">
        <v>4</v>
      </c>
      <c r="F54" s="166" t="s">
        <v>58</v>
      </c>
      <c r="G54" s="168" t="s">
        <v>5</v>
      </c>
      <c r="H54" s="169"/>
      <c r="I54" s="169"/>
      <c r="J54" s="169"/>
      <c r="K54" s="169"/>
      <c r="L54" s="169"/>
      <c r="M54" s="169"/>
      <c r="N54" s="170"/>
    </row>
    <row r="55" spans="1:14" ht="59.25" customHeight="1" thickBot="1">
      <c r="A55" s="106" t="s">
        <v>16</v>
      </c>
      <c r="B55" s="167"/>
      <c r="C55" s="167"/>
      <c r="D55" s="167"/>
      <c r="E55" s="106" t="s">
        <v>57</v>
      </c>
      <c r="F55" s="167"/>
      <c r="G55" s="106" t="s">
        <v>18</v>
      </c>
      <c r="H55" s="106" t="s">
        <v>103</v>
      </c>
      <c r="I55" s="106" t="s">
        <v>30</v>
      </c>
      <c r="J55" s="106" t="s">
        <v>28</v>
      </c>
      <c r="K55" s="106" t="s">
        <v>31</v>
      </c>
      <c r="L55" s="106" t="s">
        <v>109</v>
      </c>
      <c r="M55" s="106" t="s">
        <v>6</v>
      </c>
      <c r="N55" s="106" t="s">
        <v>59</v>
      </c>
    </row>
    <row r="56" spans="1:14" ht="50.25" customHeight="1" thickBot="1" thickTop="1">
      <c r="A56" s="73" t="s">
        <v>123</v>
      </c>
      <c r="B56" s="49" t="s">
        <v>124</v>
      </c>
      <c r="C56" s="49" t="s">
        <v>125</v>
      </c>
      <c r="D56" s="50">
        <v>4000000</v>
      </c>
      <c r="E56" s="50">
        <v>38000</v>
      </c>
      <c r="F56" s="50">
        <v>40000</v>
      </c>
      <c r="G56" s="50">
        <v>40000</v>
      </c>
      <c r="H56" s="50"/>
      <c r="I56" s="50"/>
      <c r="J56" s="50"/>
      <c r="K56" s="50"/>
      <c r="L56" s="50"/>
      <c r="M56" s="50">
        <v>3922000</v>
      </c>
      <c r="N56" s="98"/>
    </row>
    <row r="57" spans="1:14" ht="15" customHeight="1" thickBot="1" thickTop="1">
      <c r="A57" s="110"/>
      <c r="B57" s="108" t="s">
        <v>126</v>
      </c>
      <c r="C57" s="111"/>
      <c r="D57" s="98">
        <f>D56</f>
        <v>4000000</v>
      </c>
      <c r="E57" s="98">
        <v>38000</v>
      </c>
      <c r="F57" s="98">
        <v>40000</v>
      </c>
      <c r="G57" s="98">
        <v>40000</v>
      </c>
      <c r="H57" s="98"/>
      <c r="I57" s="98"/>
      <c r="J57" s="98"/>
      <c r="K57" s="98"/>
      <c r="L57" s="98"/>
      <c r="M57" s="98">
        <v>3922000</v>
      </c>
      <c r="N57" s="98"/>
    </row>
    <row r="58" spans="1:14" ht="20.25" thickTop="1">
      <c r="A58" s="73" t="s">
        <v>51</v>
      </c>
      <c r="B58" s="49" t="s">
        <v>52</v>
      </c>
      <c r="C58" s="76" t="s">
        <v>56</v>
      </c>
      <c r="D58" s="78">
        <v>1150000</v>
      </c>
      <c r="E58" s="78">
        <v>137442</v>
      </c>
      <c r="F58" s="78">
        <v>100000</v>
      </c>
      <c r="G58" s="78">
        <v>100000</v>
      </c>
      <c r="H58" s="78"/>
      <c r="I58" s="78"/>
      <c r="J58" s="78"/>
      <c r="K58" s="78"/>
      <c r="L58" s="78"/>
      <c r="M58" s="78">
        <v>912558</v>
      </c>
      <c r="N58" s="50"/>
    </row>
    <row r="59" spans="1:14" ht="39.75" thickBot="1">
      <c r="A59" s="132" t="s">
        <v>51</v>
      </c>
      <c r="B59" s="104" t="s">
        <v>127</v>
      </c>
      <c r="C59" s="133">
        <v>2010</v>
      </c>
      <c r="D59" s="134">
        <v>140000</v>
      </c>
      <c r="E59" s="134"/>
      <c r="F59" s="134">
        <v>140000</v>
      </c>
      <c r="G59" s="134">
        <v>140000</v>
      </c>
      <c r="H59" s="134"/>
      <c r="I59" s="134"/>
      <c r="J59" s="134"/>
      <c r="K59" s="134"/>
      <c r="L59" s="134"/>
      <c r="M59" s="134"/>
      <c r="N59" s="135"/>
    </row>
    <row r="60" spans="1:14" ht="14.25" thickBot="1" thickTop="1">
      <c r="A60" s="110"/>
      <c r="B60" s="111" t="s">
        <v>53</v>
      </c>
      <c r="C60" s="111"/>
      <c r="D60" s="98">
        <f>SUM(D58:D59)</f>
        <v>1290000</v>
      </c>
      <c r="E60" s="98">
        <f>SUM(E58)</f>
        <v>137442</v>
      </c>
      <c r="F60" s="98">
        <f>SUM(F58:F59)</f>
        <v>240000</v>
      </c>
      <c r="G60" s="98">
        <f>SUM(G58:G59)</f>
        <v>240000</v>
      </c>
      <c r="H60" s="98">
        <f>SUM(H32:H40)</f>
        <v>0</v>
      </c>
      <c r="I60" s="98">
        <f>SUM(I32:I40)</f>
        <v>0</v>
      </c>
      <c r="J60" s="98"/>
      <c r="K60" s="98">
        <f>SUM(K58)</f>
        <v>0</v>
      </c>
      <c r="L60" s="98">
        <f>SUM(L58)</f>
        <v>0</v>
      </c>
      <c r="M60" s="98">
        <f>SUM(M58:M59)</f>
        <v>912558</v>
      </c>
      <c r="N60" s="98">
        <f>SUM(N58)</f>
        <v>0</v>
      </c>
    </row>
    <row r="61" spans="1:14" ht="60" thickBot="1" thickTop="1">
      <c r="A61" s="73" t="s">
        <v>128</v>
      </c>
      <c r="B61" s="49" t="s">
        <v>129</v>
      </c>
      <c r="C61" s="49" t="s">
        <v>67</v>
      </c>
      <c r="D61" s="50">
        <v>213000</v>
      </c>
      <c r="E61" s="50"/>
      <c r="F61" s="50">
        <v>15000</v>
      </c>
      <c r="G61" s="50">
        <v>15000</v>
      </c>
      <c r="H61" s="50"/>
      <c r="I61" s="50"/>
      <c r="J61" s="50"/>
      <c r="K61" s="50"/>
      <c r="L61" s="50"/>
      <c r="M61" s="50">
        <v>198000</v>
      </c>
      <c r="N61" s="50" t="s">
        <v>130</v>
      </c>
    </row>
    <row r="62" spans="1:14" ht="14.25" thickBot="1" thickTop="1">
      <c r="A62" s="110"/>
      <c r="B62" s="111" t="s">
        <v>131</v>
      </c>
      <c r="C62" s="111"/>
      <c r="D62" s="146">
        <v>213000</v>
      </c>
      <c r="E62" s="98"/>
      <c r="F62" s="98">
        <v>15000</v>
      </c>
      <c r="G62" s="98">
        <v>15000</v>
      </c>
      <c r="H62" s="98"/>
      <c r="I62" s="98"/>
      <c r="J62" s="98"/>
      <c r="K62" s="98"/>
      <c r="L62" s="98"/>
      <c r="M62" s="98">
        <v>198000</v>
      </c>
      <c r="N62" s="98"/>
    </row>
    <row r="63" spans="1:14" ht="25.5" customHeight="1" thickTop="1">
      <c r="A63" s="94" t="s">
        <v>19</v>
      </c>
      <c r="B63" s="32" t="s">
        <v>97</v>
      </c>
      <c r="C63" s="33">
        <v>2010</v>
      </c>
      <c r="D63" s="81">
        <v>50000</v>
      </c>
      <c r="E63" s="81">
        <v>0</v>
      </c>
      <c r="F63" s="81">
        <v>50000</v>
      </c>
      <c r="G63" s="81">
        <v>50000</v>
      </c>
      <c r="H63" s="81"/>
      <c r="I63" s="81"/>
      <c r="J63" s="81"/>
      <c r="K63" s="81"/>
      <c r="L63" s="81"/>
      <c r="M63" s="81"/>
      <c r="N63" s="82"/>
    </row>
    <row r="64" spans="1:14" ht="41.25" customHeight="1">
      <c r="A64" s="93" t="s">
        <v>19</v>
      </c>
      <c r="B64" s="67" t="s">
        <v>98</v>
      </c>
      <c r="C64" s="79" t="s">
        <v>23</v>
      </c>
      <c r="D64" s="80">
        <v>3000000</v>
      </c>
      <c r="E64" s="80">
        <v>175152</v>
      </c>
      <c r="F64" s="80">
        <v>180000</v>
      </c>
      <c r="G64" s="80">
        <v>180000</v>
      </c>
      <c r="H64" s="80"/>
      <c r="I64" s="80"/>
      <c r="J64" s="80"/>
      <c r="K64" s="80"/>
      <c r="L64" s="80"/>
      <c r="M64" s="80">
        <v>2644848</v>
      </c>
      <c r="N64" s="80"/>
    </row>
    <row r="65" spans="1:14" ht="35.25" customHeight="1" thickBot="1">
      <c r="A65" s="53" t="s">
        <v>19</v>
      </c>
      <c r="B65" s="67" t="s">
        <v>132</v>
      </c>
      <c r="C65" s="64">
        <v>2010</v>
      </c>
      <c r="D65" s="54">
        <v>10000</v>
      </c>
      <c r="E65" s="54"/>
      <c r="F65" s="54">
        <v>10000</v>
      </c>
      <c r="G65" s="54">
        <v>10000</v>
      </c>
      <c r="H65" s="54"/>
      <c r="I65" s="54"/>
      <c r="J65" s="54"/>
      <c r="K65" s="54"/>
      <c r="L65" s="54"/>
      <c r="M65" s="54"/>
      <c r="N65" s="54" t="s">
        <v>133</v>
      </c>
    </row>
    <row r="66" spans="1:14" ht="22.5" customHeight="1" thickBot="1" thickTop="1">
      <c r="A66" s="112"/>
      <c r="B66" s="113" t="s">
        <v>27</v>
      </c>
      <c r="C66" s="114"/>
      <c r="D66" s="115">
        <f>SUM(D63:D65)</f>
        <v>3060000</v>
      </c>
      <c r="E66" s="115">
        <f aca="true" t="shared" si="0" ref="E66:N66">SUM(E64)</f>
        <v>175152</v>
      </c>
      <c r="F66" s="115">
        <f>SUM(F63:F65)</f>
        <v>240000</v>
      </c>
      <c r="G66" s="115">
        <f>SUM(G63:G65)</f>
        <v>240000</v>
      </c>
      <c r="H66" s="115">
        <f t="shared" si="0"/>
        <v>0</v>
      </c>
      <c r="I66" s="115">
        <f t="shared" si="0"/>
        <v>0</v>
      </c>
      <c r="J66" s="115">
        <f t="shared" si="0"/>
        <v>0</v>
      </c>
      <c r="K66" s="115">
        <f t="shared" si="0"/>
        <v>0</v>
      </c>
      <c r="L66" s="115">
        <f t="shared" si="0"/>
        <v>0</v>
      </c>
      <c r="M66" s="115">
        <f t="shared" si="0"/>
        <v>2644848</v>
      </c>
      <c r="N66" s="115">
        <f t="shared" si="0"/>
        <v>0</v>
      </c>
    </row>
    <row r="67" spans="1:14" ht="50.25" customHeight="1" thickTop="1">
      <c r="A67" s="96">
        <v>75412</v>
      </c>
      <c r="B67" s="84" t="s">
        <v>106</v>
      </c>
      <c r="C67" s="33">
        <v>2010</v>
      </c>
      <c r="D67" s="34">
        <v>15000</v>
      </c>
      <c r="E67" s="34"/>
      <c r="F67" s="34">
        <v>15000</v>
      </c>
      <c r="G67" s="34">
        <v>15000</v>
      </c>
      <c r="H67" s="34"/>
      <c r="I67" s="34"/>
      <c r="J67" s="34"/>
      <c r="K67" s="34"/>
      <c r="L67" s="34"/>
      <c r="M67" s="34"/>
      <c r="N67" s="34"/>
    </row>
    <row r="68" spans="1:14" ht="36" customHeight="1" thickBot="1">
      <c r="A68" s="95">
        <v>75412</v>
      </c>
      <c r="B68" s="83" t="s">
        <v>48</v>
      </c>
      <c r="C68" s="58" t="s">
        <v>49</v>
      </c>
      <c r="D68" s="59">
        <v>100000</v>
      </c>
      <c r="E68" s="59">
        <v>10000</v>
      </c>
      <c r="F68" s="59">
        <v>45000</v>
      </c>
      <c r="G68" s="59">
        <v>45000</v>
      </c>
      <c r="H68" s="59"/>
      <c r="I68" s="59"/>
      <c r="J68" s="59"/>
      <c r="K68" s="59"/>
      <c r="L68" s="59"/>
      <c r="M68" s="59">
        <v>45000</v>
      </c>
      <c r="N68" s="59"/>
    </row>
    <row r="69" spans="1:14" ht="62.25" customHeight="1" thickBot="1" thickTop="1">
      <c r="A69" s="112"/>
      <c r="B69" s="113" t="s">
        <v>50</v>
      </c>
      <c r="C69" s="114"/>
      <c r="D69" s="115">
        <f>D67+D68</f>
        <v>115000</v>
      </c>
      <c r="E69" s="115">
        <f aca="true" t="shared" si="1" ref="E69:N69">SUM(E68)</f>
        <v>10000</v>
      </c>
      <c r="F69" s="115">
        <f>F67+F68</f>
        <v>60000</v>
      </c>
      <c r="G69" s="115">
        <f>G67+G68</f>
        <v>60000</v>
      </c>
      <c r="H69" s="115">
        <f t="shared" si="1"/>
        <v>0</v>
      </c>
      <c r="I69" s="115">
        <f t="shared" si="1"/>
        <v>0</v>
      </c>
      <c r="J69" s="115">
        <f t="shared" si="1"/>
        <v>0</v>
      </c>
      <c r="K69" s="115">
        <f t="shared" si="1"/>
        <v>0</v>
      </c>
      <c r="L69" s="115">
        <f t="shared" si="1"/>
        <v>0</v>
      </c>
      <c r="M69" s="115">
        <f t="shared" si="1"/>
        <v>45000</v>
      </c>
      <c r="N69" s="115">
        <f t="shared" si="1"/>
        <v>0</v>
      </c>
    </row>
    <row r="70" spans="1:14" ht="12.75" customHeight="1" thickTop="1">
      <c r="A70" s="106" t="s">
        <v>1</v>
      </c>
      <c r="B70" s="166" t="s">
        <v>17</v>
      </c>
      <c r="C70" s="166" t="s">
        <v>2</v>
      </c>
      <c r="D70" s="166" t="s">
        <v>3</v>
      </c>
      <c r="E70" s="106" t="s">
        <v>4</v>
      </c>
      <c r="F70" s="166" t="s">
        <v>58</v>
      </c>
      <c r="G70" s="168" t="s">
        <v>5</v>
      </c>
      <c r="H70" s="169"/>
      <c r="I70" s="169"/>
      <c r="J70" s="169"/>
      <c r="K70" s="169"/>
      <c r="L70" s="169"/>
      <c r="M70" s="169"/>
      <c r="N70" s="170"/>
    </row>
    <row r="71" spans="1:14" ht="48.75" customHeight="1">
      <c r="A71" s="106" t="s">
        <v>16</v>
      </c>
      <c r="B71" s="167"/>
      <c r="C71" s="167"/>
      <c r="D71" s="167"/>
      <c r="E71" s="106" t="s">
        <v>57</v>
      </c>
      <c r="F71" s="167"/>
      <c r="G71" s="106" t="s">
        <v>18</v>
      </c>
      <c r="H71" s="106" t="s">
        <v>103</v>
      </c>
      <c r="I71" s="106" t="s">
        <v>30</v>
      </c>
      <c r="J71" s="106" t="s">
        <v>28</v>
      </c>
      <c r="K71" s="106" t="s">
        <v>31</v>
      </c>
      <c r="L71" s="106" t="s">
        <v>109</v>
      </c>
      <c r="M71" s="106" t="s">
        <v>6</v>
      </c>
      <c r="N71" s="106" t="s">
        <v>59</v>
      </c>
    </row>
    <row r="72" spans="1:14" ht="18.75" customHeight="1">
      <c r="A72" s="37">
        <v>80101</v>
      </c>
      <c r="B72" s="30" t="s">
        <v>75</v>
      </c>
      <c r="C72" s="31">
        <v>2010</v>
      </c>
      <c r="D72" s="15">
        <v>105000</v>
      </c>
      <c r="E72" s="15">
        <v>0</v>
      </c>
      <c r="F72" s="15">
        <v>105000</v>
      </c>
      <c r="G72" s="15">
        <v>105000</v>
      </c>
      <c r="H72" s="38"/>
      <c r="I72" s="38"/>
      <c r="J72" s="38"/>
      <c r="K72" s="15"/>
      <c r="L72" s="15"/>
      <c r="M72" s="36"/>
      <c r="N72" s="85"/>
    </row>
    <row r="73" spans="1:14" ht="28.5" customHeight="1">
      <c r="A73" s="11">
        <v>80101</v>
      </c>
      <c r="B73" s="10" t="s">
        <v>92</v>
      </c>
      <c r="C73" s="22" t="s">
        <v>26</v>
      </c>
      <c r="D73" s="20">
        <v>2048736</v>
      </c>
      <c r="E73" s="20">
        <v>148736</v>
      </c>
      <c r="F73" s="20">
        <v>50000</v>
      </c>
      <c r="G73" s="20">
        <v>50000</v>
      </c>
      <c r="H73" s="28"/>
      <c r="I73" s="86"/>
      <c r="J73" s="28"/>
      <c r="K73" s="20"/>
      <c r="L73" s="20"/>
      <c r="M73" s="24">
        <v>1850000</v>
      </c>
      <c r="N73" s="46" t="s">
        <v>93</v>
      </c>
    </row>
    <row r="74" spans="1:14" ht="59.25" customHeight="1" thickBot="1">
      <c r="A74" s="11">
        <v>80101</v>
      </c>
      <c r="B74" s="10" t="s">
        <v>37</v>
      </c>
      <c r="C74" s="22" t="s">
        <v>23</v>
      </c>
      <c r="D74" s="20">
        <v>750402</v>
      </c>
      <c r="E74" s="20">
        <v>54402</v>
      </c>
      <c r="F74" s="20">
        <v>696000</v>
      </c>
      <c r="G74" s="20">
        <v>57535</v>
      </c>
      <c r="H74" s="86">
        <v>338465</v>
      </c>
      <c r="I74" s="86">
        <v>300000</v>
      </c>
      <c r="J74" s="28"/>
      <c r="K74" s="20"/>
      <c r="L74" s="20"/>
      <c r="M74" s="24"/>
      <c r="N74" s="87" t="s">
        <v>88</v>
      </c>
    </row>
    <row r="75" spans="1:14" ht="9.75" customHeight="1" thickBot="1" thickTop="1">
      <c r="A75" s="108"/>
      <c r="B75" s="108" t="s">
        <v>24</v>
      </c>
      <c r="C75" s="113"/>
      <c r="D75" s="116">
        <f aca="true" t="shared" si="2" ref="D75:I75">SUM(D72:D74)</f>
        <v>2904138</v>
      </c>
      <c r="E75" s="116">
        <f t="shared" si="2"/>
        <v>203138</v>
      </c>
      <c r="F75" s="116">
        <f t="shared" si="2"/>
        <v>851000</v>
      </c>
      <c r="G75" s="116">
        <f t="shared" si="2"/>
        <v>212535</v>
      </c>
      <c r="H75" s="116">
        <f t="shared" si="2"/>
        <v>338465</v>
      </c>
      <c r="I75" s="116">
        <f t="shared" si="2"/>
        <v>300000</v>
      </c>
      <c r="J75" s="116"/>
      <c r="K75" s="116"/>
      <c r="L75" s="116"/>
      <c r="M75" s="116">
        <f>SUM(M72:M74)</f>
        <v>1850000</v>
      </c>
      <c r="N75" s="116"/>
    </row>
    <row r="76" spans="1:14" ht="21" thickBot="1" thickTop="1">
      <c r="A76" s="53" t="s">
        <v>42</v>
      </c>
      <c r="B76" s="52" t="s">
        <v>43</v>
      </c>
      <c r="C76" s="64">
        <v>2010</v>
      </c>
      <c r="D76" s="54">
        <v>6000</v>
      </c>
      <c r="E76" s="54"/>
      <c r="F76" s="54">
        <v>6000</v>
      </c>
      <c r="G76" s="54">
        <v>6000</v>
      </c>
      <c r="H76" s="54"/>
      <c r="I76" s="54"/>
      <c r="J76" s="54"/>
      <c r="K76" s="54"/>
      <c r="L76" s="54"/>
      <c r="M76" s="54"/>
      <c r="N76" s="54"/>
    </row>
    <row r="77" spans="1:14" ht="9.75" customHeight="1" thickBot="1" thickTop="1">
      <c r="A77" s="117"/>
      <c r="B77" s="108" t="s">
        <v>44</v>
      </c>
      <c r="C77" s="114"/>
      <c r="D77" s="115">
        <f>SUM(D76)</f>
        <v>6000</v>
      </c>
      <c r="E77" s="115">
        <f aca="true" t="shared" si="3" ref="E77:N77">SUM(E76)</f>
        <v>0</v>
      </c>
      <c r="F77" s="115">
        <f t="shared" si="3"/>
        <v>6000</v>
      </c>
      <c r="G77" s="115">
        <f>G76</f>
        <v>6000</v>
      </c>
      <c r="H77" s="115">
        <f t="shared" si="3"/>
        <v>0</v>
      </c>
      <c r="I77" s="115">
        <f t="shared" si="3"/>
        <v>0</v>
      </c>
      <c r="J77" s="115">
        <f t="shared" si="3"/>
        <v>0</v>
      </c>
      <c r="K77" s="115">
        <f t="shared" si="3"/>
        <v>0</v>
      </c>
      <c r="L77" s="115">
        <f t="shared" si="3"/>
        <v>0</v>
      </c>
      <c r="M77" s="115">
        <f t="shared" si="3"/>
        <v>0</v>
      </c>
      <c r="N77" s="115">
        <f t="shared" si="3"/>
        <v>0</v>
      </c>
    </row>
    <row r="78" spans="1:14" ht="30" thickTop="1">
      <c r="A78" s="53" t="s">
        <v>20</v>
      </c>
      <c r="B78" s="52" t="s">
        <v>36</v>
      </c>
      <c r="C78" s="64" t="s">
        <v>25</v>
      </c>
      <c r="D78" s="54">
        <v>700000</v>
      </c>
      <c r="E78" s="54">
        <v>48600</v>
      </c>
      <c r="F78" s="54">
        <v>50000</v>
      </c>
      <c r="G78" s="54">
        <v>50000</v>
      </c>
      <c r="H78" s="51"/>
      <c r="I78" s="51"/>
      <c r="J78" s="51"/>
      <c r="K78" s="54"/>
      <c r="L78" s="51"/>
      <c r="M78" s="54">
        <v>601400</v>
      </c>
      <c r="N78" s="51"/>
    </row>
    <row r="79" spans="1:14" ht="12.75">
      <c r="A79" s="175" t="s">
        <v>20</v>
      </c>
      <c r="B79" s="171" t="s">
        <v>33</v>
      </c>
      <c r="C79" s="185" t="s">
        <v>23</v>
      </c>
      <c r="D79" s="173">
        <v>1930314</v>
      </c>
      <c r="E79" s="173">
        <v>630314</v>
      </c>
      <c r="F79" s="173">
        <v>1300000</v>
      </c>
      <c r="G79" s="173">
        <v>20000</v>
      </c>
      <c r="H79" s="60"/>
      <c r="I79" s="16"/>
      <c r="J79" s="16" t="s">
        <v>34</v>
      </c>
      <c r="K79" s="173">
        <v>140000</v>
      </c>
      <c r="L79" s="173"/>
      <c r="M79" s="173"/>
      <c r="N79" s="173" t="s">
        <v>89</v>
      </c>
    </row>
    <row r="80" spans="1:14" ht="11.25" customHeight="1">
      <c r="A80" s="176"/>
      <c r="B80" s="172"/>
      <c r="C80" s="186"/>
      <c r="D80" s="174"/>
      <c r="E80" s="174"/>
      <c r="F80" s="174"/>
      <c r="G80" s="174"/>
      <c r="H80" s="15">
        <v>800000</v>
      </c>
      <c r="I80" s="15">
        <v>340000</v>
      </c>
      <c r="J80" s="15"/>
      <c r="K80" s="174"/>
      <c r="L80" s="174"/>
      <c r="M80" s="174"/>
      <c r="N80" s="174"/>
    </row>
    <row r="81" spans="1:14" ht="139.5" customHeight="1">
      <c r="A81" s="65">
        <v>90001</v>
      </c>
      <c r="B81" s="156" t="s">
        <v>142</v>
      </c>
      <c r="C81" s="79" t="s">
        <v>25</v>
      </c>
      <c r="D81" s="80">
        <v>4115480</v>
      </c>
      <c r="E81" s="86">
        <v>245480</v>
      </c>
      <c r="F81" s="80">
        <v>200000</v>
      </c>
      <c r="G81" s="86">
        <v>200000</v>
      </c>
      <c r="H81" s="86"/>
      <c r="I81" s="86"/>
      <c r="J81" s="86"/>
      <c r="K81" s="86"/>
      <c r="L81" s="86"/>
      <c r="M81" s="86">
        <v>3670000</v>
      </c>
      <c r="N81" s="72" t="s">
        <v>90</v>
      </c>
    </row>
    <row r="82" spans="1:14" ht="27.75" customHeight="1">
      <c r="A82" s="65">
        <v>90015</v>
      </c>
      <c r="B82" s="67" t="s">
        <v>77</v>
      </c>
      <c r="C82" s="66" t="s">
        <v>101</v>
      </c>
      <c r="D82" s="70">
        <v>304592</v>
      </c>
      <c r="E82" s="71"/>
      <c r="F82" s="70">
        <v>52000</v>
      </c>
      <c r="G82" s="71">
        <v>52000</v>
      </c>
      <c r="H82" s="71"/>
      <c r="I82" s="71"/>
      <c r="J82" s="71"/>
      <c r="K82" s="71"/>
      <c r="L82" s="71"/>
      <c r="M82" s="71">
        <v>252592</v>
      </c>
      <c r="N82" s="72"/>
    </row>
    <row r="83" spans="1:14" ht="19.5" customHeight="1">
      <c r="A83" s="21" t="s">
        <v>21</v>
      </c>
      <c r="B83" s="10" t="s">
        <v>78</v>
      </c>
      <c r="C83" s="22">
        <v>2010</v>
      </c>
      <c r="D83" s="20">
        <v>34000</v>
      </c>
      <c r="E83" s="20"/>
      <c r="F83" s="20">
        <v>34000</v>
      </c>
      <c r="G83" s="20">
        <v>34000</v>
      </c>
      <c r="H83" s="20"/>
      <c r="I83" s="20"/>
      <c r="J83" s="20"/>
      <c r="K83" s="20"/>
      <c r="L83" s="20"/>
      <c r="M83" s="20"/>
      <c r="N83" s="20"/>
    </row>
    <row r="84" spans="1:14" ht="29.25">
      <c r="A84" s="21" t="s">
        <v>21</v>
      </c>
      <c r="B84" s="10" t="s">
        <v>79</v>
      </c>
      <c r="C84" s="22">
        <v>2010</v>
      </c>
      <c r="D84" s="20">
        <v>31000</v>
      </c>
      <c r="E84" s="20"/>
      <c r="F84" s="20">
        <v>31000</v>
      </c>
      <c r="G84" s="20">
        <v>31000</v>
      </c>
      <c r="H84" s="20"/>
      <c r="I84" s="20"/>
      <c r="J84" s="20"/>
      <c r="K84" s="20"/>
      <c r="L84" s="20"/>
      <c r="M84" s="20"/>
      <c r="N84" s="20"/>
    </row>
    <row r="85" spans="1:14" ht="19.5">
      <c r="A85" s="21" t="s">
        <v>21</v>
      </c>
      <c r="B85" s="10" t="s">
        <v>80</v>
      </c>
      <c r="C85" s="22">
        <v>2010</v>
      </c>
      <c r="D85" s="20">
        <v>25000</v>
      </c>
      <c r="E85" s="20"/>
      <c r="F85" s="20">
        <v>25000</v>
      </c>
      <c r="G85" s="20">
        <v>25000</v>
      </c>
      <c r="H85" s="20"/>
      <c r="I85" s="20"/>
      <c r="J85" s="20"/>
      <c r="K85" s="20"/>
      <c r="L85" s="20"/>
      <c r="M85" s="20"/>
      <c r="N85" s="20"/>
    </row>
    <row r="86" spans="1:14" ht="42" customHeight="1">
      <c r="A86" s="21" t="s">
        <v>21</v>
      </c>
      <c r="B86" s="10" t="s">
        <v>81</v>
      </c>
      <c r="C86" s="22">
        <v>2010</v>
      </c>
      <c r="D86" s="20">
        <v>20000</v>
      </c>
      <c r="E86" s="20"/>
      <c r="F86" s="20">
        <v>20000</v>
      </c>
      <c r="G86" s="20">
        <v>20000</v>
      </c>
      <c r="H86" s="20"/>
      <c r="I86" s="20"/>
      <c r="J86" s="20"/>
      <c r="K86" s="20"/>
      <c r="L86" s="20"/>
      <c r="M86" s="20"/>
      <c r="N86" s="20"/>
    </row>
    <row r="87" spans="1:14" ht="12.75">
      <c r="A87" s="106" t="s">
        <v>1</v>
      </c>
      <c r="B87" s="166" t="s">
        <v>17</v>
      </c>
      <c r="C87" s="166" t="s">
        <v>2</v>
      </c>
      <c r="D87" s="166" t="s">
        <v>3</v>
      </c>
      <c r="E87" s="106" t="s">
        <v>4</v>
      </c>
      <c r="F87" s="166" t="s">
        <v>58</v>
      </c>
      <c r="G87" s="168" t="s">
        <v>5</v>
      </c>
      <c r="H87" s="169"/>
      <c r="I87" s="169"/>
      <c r="J87" s="169"/>
      <c r="K87" s="169"/>
      <c r="L87" s="169"/>
      <c r="M87" s="169"/>
      <c r="N87" s="170"/>
    </row>
    <row r="88" spans="1:14" ht="48.75">
      <c r="A88" s="106" t="s">
        <v>16</v>
      </c>
      <c r="B88" s="167"/>
      <c r="C88" s="167"/>
      <c r="D88" s="167"/>
      <c r="E88" s="106" t="s">
        <v>57</v>
      </c>
      <c r="F88" s="167"/>
      <c r="G88" s="106" t="s">
        <v>18</v>
      </c>
      <c r="H88" s="106" t="s">
        <v>103</v>
      </c>
      <c r="I88" s="106" t="s">
        <v>30</v>
      </c>
      <c r="J88" s="106" t="s">
        <v>28</v>
      </c>
      <c r="K88" s="106" t="s">
        <v>31</v>
      </c>
      <c r="L88" s="106" t="s">
        <v>109</v>
      </c>
      <c r="M88" s="106" t="s">
        <v>6</v>
      </c>
      <c r="N88" s="106" t="s">
        <v>59</v>
      </c>
    </row>
    <row r="89" spans="1:14" ht="25.5" customHeight="1">
      <c r="A89" s="21" t="s">
        <v>21</v>
      </c>
      <c r="B89" s="10" t="s">
        <v>82</v>
      </c>
      <c r="C89" s="22">
        <v>2010</v>
      </c>
      <c r="D89" s="20">
        <v>20000</v>
      </c>
      <c r="E89" s="20"/>
      <c r="F89" s="20">
        <v>20000</v>
      </c>
      <c r="G89" s="20">
        <v>20000</v>
      </c>
      <c r="H89" s="20"/>
      <c r="I89" s="20"/>
      <c r="J89" s="20"/>
      <c r="K89" s="20"/>
      <c r="L89" s="20"/>
      <c r="M89" s="20"/>
      <c r="N89" s="20"/>
    </row>
    <row r="90" spans="1:14" ht="24.75" customHeight="1">
      <c r="A90" s="21" t="s">
        <v>21</v>
      </c>
      <c r="B90" s="10" t="s">
        <v>83</v>
      </c>
      <c r="C90" s="22">
        <v>2010</v>
      </c>
      <c r="D90" s="20">
        <v>20000</v>
      </c>
      <c r="E90" s="20"/>
      <c r="F90" s="20">
        <v>20000</v>
      </c>
      <c r="G90" s="20">
        <v>20000</v>
      </c>
      <c r="H90" s="20"/>
      <c r="I90" s="20"/>
      <c r="J90" s="20"/>
      <c r="K90" s="20"/>
      <c r="L90" s="20"/>
      <c r="M90" s="20"/>
      <c r="N90" s="20"/>
    </row>
    <row r="91" spans="1:14" ht="36.75" customHeight="1" thickBot="1">
      <c r="A91" s="25" t="s">
        <v>21</v>
      </c>
      <c r="B91" s="6" t="s">
        <v>84</v>
      </c>
      <c r="C91" s="17">
        <v>2010</v>
      </c>
      <c r="D91" s="14">
        <v>3000</v>
      </c>
      <c r="E91" s="14"/>
      <c r="F91" s="14">
        <v>3000</v>
      </c>
      <c r="G91" s="14">
        <v>3000</v>
      </c>
      <c r="H91" s="14"/>
      <c r="I91" s="14"/>
      <c r="J91" s="14"/>
      <c r="K91" s="14"/>
      <c r="L91" s="14"/>
      <c r="M91" s="14"/>
      <c r="N91" s="14"/>
    </row>
    <row r="92" spans="1:20" ht="14.25" thickBot="1" thickTop="1">
      <c r="A92" s="117"/>
      <c r="B92" s="108" t="s">
        <v>11</v>
      </c>
      <c r="C92" s="114"/>
      <c r="D92" s="115">
        <f>SUM(D78:D91)</f>
        <v>7203386</v>
      </c>
      <c r="E92" s="115">
        <f>E91+E83+E82+E81+E79+E78</f>
        <v>924394</v>
      </c>
      <c r="F92" s="115">
        <f>F78+F79+F81+F82+F83+F84+F85+F86+F89+F90+F91</f>
        <v>1755000</v>
      </c>
      <c r="G92" s="115">
        <f>G78+G79+G81+G82+G83+G84+G85+G86+G89+G90+G91</f>
        <v>475000</v>
      </c>
      <c r="H92" s="115">
        <f>H80</f>
        <v>800000</v>
      </c>
      <c r="I92" s="115">
        <f>I91+I83+I82+I81+I80+I79+I78</f>
        <v>340000</v>
      </c>
      <c r="J92" s="115">
        <f>J91+J83+J82+J81+J80+J78</f>
        <v>0</v>
      </c>
      <c r="K92" s="115">
        <f>K91+K83+K82+K81+K79+K78</f>
        <v>140000</v>
      </c>
      <c r="L92" s="115">
        <f>L91+L83+L82+L81+L79+L78</f>
        <v>0</v>
      </c>
      <c r="M92" s="115">
        <f>M91+M83+M82+M81+M79+M78</f>
        <v>4523992</v>
      </c>
      <c r="N92" s="115"/>
      <c r="O92" s="97"/>
      <c r="P92" s="97"/>
      <c r="Q92" s="97"/>
      <c r="R92" s="97"/>
      <c r="S92" s="97"/>
      <c r="T92" s="97"/>
    </row>
    <row r="93" spans="1:14" ht="20.25" thickTop="1">
      <c r="A93" s="39" t="s">
        <v>12</v>
      </c>
      <c r="B93" s="40" t="s">
        <v>13</v>
      </c>
      <c r="C93" s="41" t="s">
        <v>102</v>
      </c>
      <c r="D93" s="42">
        <v>743128</v>
      </c>
      <c r="E93" s="42">
        <v>393128</v>
      </c>
      <c r="F93" s="42">
        <v>100000</v>
      </c>
      <c r="G93" s="42">
        <v>100000</v>
      </c>
      <c r="H93" s="42"/>
      <c r="I93" s="42"/>
      <c r="J93" s="42"/>
      <c r="K93" s="42"/>
      <c r="L93" s="42"/>
      <c r="M93" s="42">
        <v>250000</v>
      </c>
      <c r="N93" s="42"/>
    </row>
    <row r="94" spans="1:14" ht="19.5">
      <c r="A94" s="56" t="s">
        <v>12</v>
      </c>
      <c r="B94" s="30" t="s">
        <v>108</v>
      </c>
      <c r="C94" s="31">
        <v>2010</v>
      </c>
      <c r="D94" s="15">
        <v>40800</v>
      </c>
      <c r="E94" s="15">
        <v>22500</v>
      </c>
      <c r="F94" s="15">
        <v>18300</v>
      </c>
      <c r="G94" s="15">
        <v>15000</v>
      </c>
      <c r="H94" s="15"/>
      <c r="I94" s="15"/>
      <c r="J94" s="15"/>
      <c r="K94" s="15"/>
      <c r="L94" s="15">
        <v>3300</v>
      </c>
      <c r="M94" s="15"/>
      <c r="N94" s="15"/>
    </row>
    <row r="95" spans="1:14" ht="19.5">
      <c r="A95" s="56" t="s">
        <v>12</v>
      </c>
      <c r="B95" s="30" t="s">
        <v>113</v>
      </c>
      <c r="C95" s="31">
        <v>2010</v>
      </c>
      <c r="D95" s="15">
        <v>45802</v>
      </c>
      <c r="E95" s="15">
        <v>22500</v>
      </c>
      <c r="F95" s="15">
        <v>23302</v>
      </c>
      <c r="G95" s="15">
        <v>15000</v>
      </c>
      <c r="H95" s="15"/>
      <c r="I95" s="15"/>
      <c r="J95" s="15"/>
      <c r="K95" s="15"/>
      <c r="L95" s="15">
        <v>8302</v>
      </c>
      <c r="M95" s="15"/>
      <c r="N95" s="15"/>
    </row>
    <row r="96" spans="1:14" ht="19.5">
      <c r="A96" s="25" t="s">
        <v>12</v>
      </c>
      <c r="B96" s="6" t="s">
        <v>134</v>
      </c>
      <c r="C96" s="17">
        <v>2010</v>
      </c>
      <c r="D96" s="14">
        <v>64000</v>
      </c>
      <c r="E96" s="14">
        <v>0</v>
      </c>
      <c r="F96" s="14">
        <v>64000</v>
      </c>
      <c r="G96" s="14">
        <v>50000</v>
      </c>
      <c r="H96" s="14"/>
      <c r="I96" s="14"/>
      <c r="J96" s="14"/>
      <c r="K96" s="14"/>
      <c r="L96" s="14">
        <v>14000</v>
      </c>
      <c r="M96" s="14"/>
      <c r="N96" s="14"/>
    </row>
    <row r="97" spans="1:14" ht="19.5">
      <c r="A97" s="21" t="s">
        <v>12</v>
      </c>
      <c r="B97" s="10" t="s">
        <v>85</v>
      </c>
      <c r="C97" s="22">
        <v>2010</v>
      </c>
      <c r="D97" s="20">
        <v>56000</v>
      </c>
      <c r="E97" s="20">
        <v>0</v>
      </c>
      <c r="F97" s="20">
        <v>56000</v>
      </c>
      <c r="G97" s="20">
        <v>50000</v>
      </c>
      <c r="H97" s="20"/>
      <c r="I97" s="20"/>
      <c r="J97" s="20"/>
      <c r="K97" s="20"/>
      <c r="L97" s="20">
        <v>6000</v>
      </c>
      <c r="M97" s="20"/>
      <c r="N97" s="20"/>
    </row>
    <row r="98" spans="1:14" ht="48.75">
      <c r="A98" s="21" t="s">
        <v>39</v>
      </c>
      <c r="B98" s="10" t="s">
        <v>111</v>
      </c>
      <c r="C98" s="22" t="s">
        <v>38</v>
      </c>
      <c r="D98" s="20">
        <v>95000</v>
      </c>
      <c r="E98" s="20">
        <v>60000</v>
      </c>
      <c r="F98" s="20">
        <v>35000</v>
      </c>
      <c r="G98" s="20">
        <v>35000</v>
      </c>
      <c r="H98" s="20"/>
      <c r="I98" s="20"/>
      <c r="J98" s="20"/>
      <c r="K98" s="20"/>
      <c r="L98" s="20"/>
      <c r="M98" s="20"/>
      <c r="N98" s="105" t="s">
        <v>110</v>
      </c>
    </row>
    <row r="99" spans="1:17" ht="30" thickBot="1">
      <c r="A99" s="88" t="s">
        <v>39</v>
      </c>
      <c r="B99" s="104" t="s">
        <v>112</v>
      </c>
      <c r="C99" s="89" t="s">
        <v>67</v>
      </c>
      <c r="D99" s="90">
        <v>435000</v>
      </c>
      <c r="E99" s="90">
        <v>0</v>
      </c>
      <c r="F99" s="90">
        <v>35000</v>
      </c>
      <c r="G99" s="90">
        <v>35000</v>
      </c>
      <c r="H99" s="90"/>
      <c r="I99" s="90"/>
      <c r="J99" s="90"/>
      <c r="K99" s="90"/>
      <c r="L99" s="90"/>
      <c r="M99" s="90">
        <v>400000</v>
      </c>
      <c r="N99" s="91" t="s">
        <v>95</v>
      </c>
      <c r="Q99" s="97"/>
    </row>
    <row r="100" spans="1:17" ht="14.25" thickBot="1" thickTop="1">
      <c r="A100" s="117"/>
      <c r="B100" s="108" t="s">
        <v>14</v>
      </c>
      <c r="C100" s="114"/>
      <c r="D100" s="115">
        <f>SUM(D93:D99)</f>
        <v>1479730</v>
      </c>
      <c r="E100" s="115">
        <f>SUM(E93:E99)</f>
        <v>498128</v>
      </c>
      <c r="F100" s="115">
        <f>SUM(F93:F99)</f>
        <v>331602</v>
      </c>
      <c r="G100" s="115">
        <f>SUM(G93:G99)</f>
        <v>300000</v>
      </c>
      <c r="H100" s="115">
        <f aca="true" t="shared" si="4" ref="H100:N100">SUM(H93:H99)</f>
        <v>0</v>
      </c>
      <c r="I100" s="115">
        <f t="shared" si="4"/>
        <v>0</v>
      </c>
      <c r="J100" s="115">
        <f t="shared" si="4"/>
        <v>0</v>
      </c>
      <c r="K100" s="115">
        <f t="shared" si="4"/>
        <v>0</v>
      </c>
      <c r="L100" s="115">
        <f t="shared" si="4"/>
        <v>31602</v>
      </c>
      <c r="M100" s="115">
        <f t="shared" si="4"/>
        <v>650000</v>
      </c>
      <c r="N100" s="115">
        <f t="shared" si="4"/>
        <v>0</v>
      </c>
      <c r="O100" s="97"/>
      <c r="P100" s="97"/>
      <c r="Q100" s="97"/>
    </row>
    <row r="101" spans="1:17" ht="30.75" thickBot="1" thickTop="1">
      <c r="A101" s="161" t="s">
        <v>143</v>
      </c>
      <c r="B101" s="164" t="s">
        <v>144</v>
      </c>
      <c r="C101" s="137" t="s">
        <v>76</v>
      </c>
      <c r="D101" s="138">
        <v>369031</v>
      </c>
      <c r="E101" s="138">
        <v>114031</v>
      </c>
      <c r="F101" s="138">
        <v>255000</v>
      </c>
      <c r="G101" s="138">
        <v>255000</v>
      </c>
      <c r="H101" s="115"/>
      <c r="I101" s="115"/>
      <c r="J101" s="115"/>
      <c r="K101" s="115"/>
      <c r="L101" s="115"/>
      <c r="M101" s="115"/>
      <c r="N101" s="115"/>
      <c r="O101" s="97"/>
      <c r="P101" s="97"/>
      <c r="Q101" s="97"/>
    </row>
    <row r="102" spans="1:17" ht="30.75" thickBot="1" thickTop="1">
      <c r="A102" s="117" t="s">
        <v>143</v>
      </c>
      <c r="B102" s="164" t="s">
        <v>145</v>
      </c>
      <c r="C102" s="137" t="s">
        <v>67</v>
      </c>
      <c r="D102" s="138">
        <v>1021000</v>
      </c>
      <c r="E102" s="115"/>
      <c r="F102" s="138">
        <v>221000</v>
      </c>
      <c r="G102" s="138">
        <v>221000</v>
      </c>
      <c r="H102" s="115"/>
      <c r="I102" s="115"/>
      <c r="J102" s="115"/>
      <c r="K102" s="115"/>
      <c r="L102" s="115"/>
      <c r="M102" s="115">
        <v>800000</v>
      </c>
      <c r="N102" s="138" t="s">
        <v>146</v>
      </c>
      <c r="O102" s="97"/>
      <c r="P102" s="97"/>
      <c r="Q102" s="97"/>
    </row>
    <row r="103" spans="1:14" ht="21" thickBot="1" thickTop="1">
      <c r="A103" s="117" t="s">
        <v>135</v>
      </c>
      <c r="B103" s="136" t="s">
        <v>136</v>
      </c>
      <c r="C103" s="137">
        <v>2010</v>
      </c>
      <c r="D103" s="138">
        <v>78538</v>
      </c>
      <c r="E103" s="138">
        <v>18538</v>
      </c>
      <c r="F103" s="138">
        <v>60000</v>
      </c>
      <c r="G103" s="138">
        <v>60000</v>
      </c>
      <c r="H103" s="115"/>
      <c r="I103" s="115"/>
      <c r="J103" s="115"/>
      <c r="K103" s="115"/>
      <c r="L103" s="115"/>
      <c r="M103" s="115"/>
      <c r="N103" s="115"/>
    </row>
    <row r="104" spans="1:14" ht="14.25" thickBot="1" thickTop="1">
      <c r="A104" s="117"/>
      <c r="B104" s="108" t="s">
        <v>137</v>
      </c>
      <c r="C104" s="114"/>
      <c r="D104" s="115">
        <f>SUM(D101:D103)</f>
        <v>1468569</v>
      </c>
      <c r="E104" s="115">
        <f>SUM(E101:E103)</f>
        <v>132569</v>
      </c>
      <c r="F104" s="115">
        <f>SUM(F101:F103)</f>
        <v>536000</v>
      </c>
      <c r="G104" s="115">
        <f>SUM(G101:G103)</f>
        <v>536000</v>
      </c>
      <c r="H104" s="115"/>
      <c r="I104" s="115"/>
      <c r="J104" s="115"/>
      <c r="K104" s="115"/>
      <c r="L104" s="115"/>
      <c r="M104" s="115">
        <f>SUM(M101:M103)</f>
        <v>800000</v>
      </c>
      <c r="N104" s="115"/>
    </row>
    <row r="105" spans="1:14" ht="14.25" thickBot="1" thickTop="1">
      <c r="A105" s="118"/>
      <c r="B105" s="118" t="s">
        <v>15</v>
      </c>
      <c r="C105" s="118"/>
      <c r="D105" s="119">
        <f>D104+D100+D92+D77+D75+D69+D66+D62+D60+D57+D53+D31+D27</f>
        <v>38047347</v>
      </c>
      <c r="E105" s="119">
        <f>E104+E100+E92+E75+E69+E66+E60+E57+E53+E31+E27</f>
        <v>2980498</v>
      </c>
      <c r="F105" s="119">
        <f>F104+F100+F92+F77+F75+F69+F66+F62+F60+F57+F53+F31+F27</f>
        <v>7202062</v>
      </c>
      <c r="G105" s="119">
        <f>G104+G100+G92+G77+G75+G69+G66+G62+G60+G57+G53+G31+G27</f>
        <v>3986995</v>
      </c>
      <c r="H105" s="119">
        <f>H92+H75+H31+H27</f>
        <v>1648465</v>
      </c>
      <c r="I105" s="119">
        <f>I92+I75+I31</f>
        <v>830000</v>
      </c>
      <c r="J105" s="119">
        <f>J100+J92+J77+J75+J69+J66+J60+J53+J31+J27</f>
        <v>215000</v>
      </c>
      <c r="K105" s="119">
        <f>K92+K53</f>
        <v>490000</v>
      </c>
      <c r="L105" s="119">
        <f>L100+L92+L77+L75+L69+L66+L60+L53+L31+L27</f>
        <v>31602</v>
      </c>
      <c r="M105" s="119">
        <f>M100+M92+M75+M69+M66+M62+M60+M57+M53+M27</f>
        <v>22864787</v>
      </c>
      <c r="N105" s="119"/>
    </row>
    <row r="106" spans="1:14" ht="21.75" thickBot="1" thickTop="1">
      <c r="A106" s="47"/>
      <c r="B106" s="47" t="s">
        <v>29</v>
      </c>
      <c r="C106" s="47"/>
      <c r="D106" s="48" t="s">
        <v>0</v>
      </c>
      <c r="E106" s="48"/>
      <c r="F106" s="48">
        <f>G106+H106+I106+K106+L106</f>
        <v>6987062</v>
      </c>
      <c r="G106" s="48">
        <v>3986995</v>
      </c>
      <c r="H106" s="48">
        <v>1648465</v>
      </c>
      <c r="I106" s="48">
        <v>830000</v>
      </c>
      <c r="J106" s="48"/>
      <c r="K106" s="48">
        <v>490000</v>
      </c>
      <c r="L106" s="48">
        <v>31602</v>
      </c>
      <c r="M106" s="48"/>
      <c r="N106" s="48"/>
    </row>
    <row r="107" spans="1:14" ht="13.5" thickTop="1">
      <c r="A107" s="97"/>
      <c r="B107" s="97"/>
      <c r="C107" s="97"/>
      <c r="D107" s="139"/>
      <c r="E107" s="97"/>
      <c r="F107" s="97"/>
      <c r="G107" s="97"/>
      <c r="H107" s="97"/>
      <c r="I107" s="97"/>
      <c r="J107" s="97"/>
      <c r="K107" s="97"/>
      <c r="L107" s="97"/>
      <c r="M107" s="97"/>
      <c r="N107" s="97"/>
    </row>
    <row r="108" spans="1:14" ht="12.75">
      <c r="A108" s="97"/>
      <c r="B108" s="97"/>
      <c r="C108" s="97"/>
      <c r="D108" s="97" t="s">
        <v>0</v>
      </c>
      <c r="E108" s="97"/>
      <c r="F108" s="97"/>
      <c r="G108" s="97" t="s">
        <v>0</v>
      </c>
      <c r="H108" s="97"/>
      <c r="I108" s="97"/>
      <c r="J108" s="97"/>
      <c r="K108" s="97"/>
      <c r="L108" s="97"/>
      <c r="M108" s="97"/>
      <c r="N108" s="97"/>
    </row>
    <row r="109" spans="1:14" ht="12.7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97"/>
      <c r="M109" s="97"/>
      <c r="N109" s="97"/>
    </row>
    <row r="110" spans="1:14" ht="12.75">
      <c r="A110" s="97"/>
      <c r="B110" s="97"/>
      <c r="C110" s="97"/>
      <c r="D110" s="97" t="s">
        <v>0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</row>
    <row r="111" spans="1:14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1:14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1:14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  <row r="114" spans="1:14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1:14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1:14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1:14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</row>
    <row r="118" spans="1:14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  <row r="119" spans="1:14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1:14" ht="12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</row>
    <row r="121" spans="1:14" ht="12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2" spans="1:14" ht="12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</row>
    <row r="123" spans="1:14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4" ht="12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</row>
    <row r="125" spans="1:14" ht="12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</row>
    <row r="126" spans="1:14" ht="12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</row>
    <row r="127" spans="1:14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</row>
    <row r="128" spans="1:14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</row>
    <row r="129" spans="1:14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</row>
    <row r="130" spans="1:14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1:14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</row>
    <row r="132" spans="1:14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</sheetData>
  <sheetProtection/>
  <mergeCells count="54">
    <mergeCell ref="G79:G80"/>
    <mergeCell ref="D79:D80"/>
    <mergeCell ref="F79:F80"/>
    <mergeCell ref="E79:E80"/>
    <mergeCell ref="D22:D23"/>
    <mergeCell ref="F28:F29"/>
    <mergeCell ref="F40:F41"/>
    <mergeCell ref="G22:N22"/>
    <mergeCell ref="L28:L29"/>
    <mergeCell ref="D28:D29"/>
    <mergeCell ref="E28:E29"/>
    <mergeCell ref="J28:J29"/>
    <mergeCell ref="K28:K29"/>
    <mergeCell ref="G28:G29"/>
    <mergeCell ref="G40:N40"/>
    <mergeCell ref="H28:H29"/>
    <mergeCell ref="N28:N29"/>
    <mergeCell ref="M28:M29"/>
    <mergeCell ref="A79:A80"/>
    <mergeCell ref="B70:B71"/>
    <mergeCell ref="C70:C71"/>
    <mergeCell ref="D70:D71"/>
    <mergeCell ref="C79:C80"/>
    <mergeCell ref="N79:N80"/>
    <mergeCell ref="K79:K80"/>
    <mergeCell ref="L79:L80"/>
    <mergeCell ref="M79:M80"/>
    <mergeCell ref="B79:B80"/>
    <mergeCell ref="F11:F12"/>
    <mergeCell ref="B22:B23"/>
    <mergeCell ref="F22:F23"/>
    <mergeCell ref="C22:C23"/>
    <mergeCell ref="B28:B29"/>
    <mergeCell ref="C28:C29"/>
    <mergeCell ref="B40:B41"/>
    <mergeCell ref="D40:D41"/>
    <mergeCell ref="C40:C41"/>
    <mergeCell ref="G70:N70"/>
    <mergeCell ref="B54:B55"/>
    <mergeCell ref="C54:C55"/>
    <mergeCell ref="D54:D55"/>
    <mergeCell ref="F54:F55"/>
    <mergeCell ref="G54:N54"/>
    <mergeCell ref="F70:F71"/>
    <mergeCell ref="G87:N87"/>
    <mergeCell ref="B87:B88"/>
    <mergeCell ref="C87:C88"/>
    <mergeCell ref="D87:D88"/>
    <mergeCell ref="F87:F88"/>
    <mergeCell ref="A9:N9"/>
    <mergeCell ref="B11:B12"/>
    <mergeCell ref="C11:C12"/>
    <mergeCell ref="D11:D12"/>
    <mergeCell ref="G11:N11"/>
  </mergeCells>
  <printOptions/>
  <pageMargins left="0" right="0" top="0.5905511811023623" bottom="0.3937007874015748" header="0.5118110236220472" footer="0.5118110236220472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2010-05-25T06:18:35Z</cp:lastPrinted>
  <dcterms:created xsi:type="dcterms:W3CDTF">2006-11-08T10:59:38Z</dcterms:created>
  <dcterms:modified xsi:type="dcterms:W3CDTF">2010-05-25T06:27:34Z</dcterms:modified>
  <cp:category/>
  <cp:version/>
  <cp:contentType/>
  <cp:contentStatus/>
</cp:coreProperties>
</file>